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PROGRAM DAN KEUANGAN KEC. KRAGAN\EVALUASI SAKIP\RENJA-RENSTRA\RENSTRA 2025-2029\DRAFT RENSTRA\"/>
    </mc:Choice>
  </mc:AlternateContent>
  <xr:revisionPtr revIDLastSave="0" documentId="13_ncr:1_{33AA399F-6634-49B9-8244-2FB232C21818}" xr6:coauthVersionLast="47" xr6:coauthVersionMax="47" xr10:uidLastSave="{00000000-0000-0000-0000-000000000000}"/>
  <bookViews>
    <workbookView xWindow="50" yWindow="0" windowWidth="12730" windowHeight="10080" firstSheet="12" activeTab="12" xr2:uid="{00000000-000D-0000-FFFF-FFFF00000000}"/>
  </bookViews>
  <sheets>
    <sheet name="Tabel 2.1" sheetId="14" r:id="rId1"/>
    <sheet name="Tabel 2.2" sheetId="13" r:id="rId2"/>
    <sheet name="Tabel 2.3" sheetId="15" r:id="rId3"/>
    <sheet name="Tabel 2.4" sheetId="11" r:id="rId4"/>
    <sheet name="Tabel 2.5" sheetId="16" r:id="rId5"/>
    <sheet name="Tabel 2.6" sheetId="17" r:id="rId6"/>
    <sheet name="Tabel 2.7" sheetId="18" r:id="rId7"/>
    <sheet name="Tabel 2.8" sheetId="9" r:id="rId8"/>
    <sheet name="Tabel 3.1" sheetId="5" r:id="rId9"/>
    <sheet name="Tabel 3.2" sheetId="19" r:id="rId10"/>
    <sheet name="Tabel 3.3" sheetId="22" r:id="rId11"/>
    <sheet name="Tabel 4.1" sheetId="20" r:id="rId12"/>
    <sheet name="Tabel 4.2" sheetId="6" r:id="rId13"/>
    <sheet name="Tabel 4.3" sheetId="23" r:id="rId14"/>
    <sheet name="Tabel 4.4" sheetId="7" r:id="rId15"/>
    <sheet name="Sheet 2 BAB 2 Capaian Kinerja" sheetId="1" r:id="rId16"/>
    <sheet name="Sheet 2a BAB 2 Masalah " sheetId="12" r:id="rId17"/>
  </sheets>
  <definedNames>
    <definedName name="_Hlk167196472" localSheetId="5">'Tabel 2.6'!$A$5</definedName>
    <definedName name="_xlnm.Print_Area" localSheetId="15">'Sheet 2 BAB 2 Capaian Kinerja'!$C$23:$X$60</definedName>
    <definedName name="_xlnm.Print_Area" localSheetId="16">'Sheet 2a BAB 2 Masalah '!$C$22:$X$59</definedName>
    <definedName name="_xlnm.Print_Area" localSheetId="0">'Tabel 2.1'!#REF!</definedName>
    <definedName name="_xlnm.Print_Area" localSheetId="1">'Tabel 2.2'!#REF!</definedName>
    <definedName name="_xlnm.Print_Area" localSheetId="2">'Tabel 2.3'!#REF!</definedName>
    <definedName name="_xlnm.Print_Area" localSheetId="3">'Tabel 2.4'!#REF!</definedName>
    <definedName name="_xlnm.Print_Area" localSheetId="8">'Tabel 3.1'!$A$1:$N$22</definedName>
    <definedName name="_xlnm.Print_Area" localSheetId="9">'Tabel 3.2'!$B$1:$E$14</definedName>
    <definedName name="_xlnm.Print_Area" localSheetId="10">'Tabel 3.3'!$B$1:$E$11</definedName>
    <definedName name="_xlnm.Print_Area" localSheetId="11">'Tabel 4.1'!$B$1:$H$6</definedName>
    <definedName name="_xlnm.Print_Area" localSheetId="12">'Tabel 4.2'!#REF!</definedName>
    <definedName name="_xlnm.Print_Area" localSheetId="13">'Tabel 4.3'!#REF!</definedName>
    <definedName name="_xlnm.Print_Area" localSheetId="14">'Tabel 4.4'!$A$1:$K$19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5" l="1"/>
  <c r="H21" i="15" s="1"/>
  <c r="F12" i="13"/>
  <c r="E12" i="13"/>
  <c r="D12" i="13"/>
  <c r="H15" i="15" l="1"/>
  <c r="H19" i="15"/>
  <c r="H17" i="15"/>
  <c r="H20" i="15"/>
  <c r="H6" i="14"/>
  <c r="H7" i="14"/>
  <c r="H8" i="14"/>
  <c r="H9" i="14"/>
  <c r="H10" i="14"/>
  <c r="H11" i="14"/>
  <c r="H12" i="14"/>
  <c r="H6" i="15" l="1"/>
  <c r="S16" i="18"/>
  <c r="R16" i="18"/>
  <c r="Q16" i="18"/>
  <c r="P16" i="18"/>
  <c r="O16" i="18"/>
  <c r="S14" i="18"/>
  <c r="R14" i="18"/>
  <c r="Q14" i="18"/>
  <c r="P14" i="18"/>
  <c r="O14" i="18"/>
  <c r="S13" i="18"/>
  <c r="R13" i="18"/>
  <c r="Q13" i="18"/>
  <c r="P13" i="18"/>
  <c r="O13" i="18"/>
  <c r="S12" i="18"/>
  <c r="R12" i="18"/>
  <c r="Q12" i="18"/>
  <c r="P12" i="18"/>
  <c r="O12" i="18"/>
  <c r="S11" i="18"/>
  <c r="R11" i="18"/>
  <c r="Q11" i="18"/>
  <c r="P11" i="18"/>
  <c r="O11" i="18"/>
  <c r="N10" i="18"/>
  <c r="S10" i="18" s="1"/>
  <c r="M10" i="18"/>
  <c r="R10" i="18" s="1"/>
  <c r="L10" i="18"/>
  <c r="K10" i="18"/>
  <c r="P10" i="18" s="1"/>
  <c r="J10" i="18"/>
  <c r="I10" i="18"/>
  <c r="H10" i="18"/>
  <c r="G10" i="18"/>
  <c r="Q10" i="18" s="1"/>
  <c r="F10" i="18"/>
  <c r="E10" i="18"/>
  <c r="O10" i="18" s="1"/>
  <c r="S14" i="17"/>
  <c r="O13" i="17"/>
  <c r="O12" i="17"/>
  <c r="S10" i="17"/>
  <c r="R10" i="17"/>
  <c r="Q10" i="17"/>
  <c r="O9" i="17"/>
  <c r="R16" i="16"/>
  <c r="R14" i="16"/>
  <c r="R13" i="16"/>
  <c r="Q13" i="16"/>
  <c r="P13" i="16"/>
  <c r="O13" i="16"/>
  <c r="R12" i="16"/>
  <c r="R11" i="16"/>
  <c r="R10" i="16"/>
  <c r="Q10" i="16"/>
  <c r="P10" i="16"/>
  <c r="O10" i="16"/>
  <c r="H16" i="15" l="1"/>
  <c r="H14" i="15"/>
  <c r="H13" i="15"/>
  <c r="H12" i="15"/>
  <c r="H11" i="15"/>
  <c r="H9" i="15"/>
  <c r="H8" i="15"/>
  <c r="H7" i="15"/>
  <c r="G13" i="14"/>
  <c r="F13" i="14"/>
  <c r="E13" i="14"/>
  <c r="D13" i="14"/>
  <c r="L20" i="6"/>
  <c r="L35" i="6"/>
  <c r="L27" i="6"/>
  <c r="H13" i="6"/>
  <c r="J13" i="6" s="1"/>
  <c r="L13" i="6" s="1"/>
  <c r="N13" i="6" s="1"/>
  <c r="F27" i="6"/>
  <c r="H27" i="6"/>
  <c r="J27" i="6"/>
  <c r="N27" i="6"/>
  <c r="N20" i="6"/>
  <c r="L17" i="6"/>
  <c r="L9" i="6"/>
  <c r="L32" i="6"/>
  <c r="F12" i="6"/>
  <c r="H13" i="14" l="1"/>
  <c r="L12" i="6"/>
  <c r="L8" i="6" s="1"/>
  <c r="N12" i="6"/>
  <c r="N53" i="6"/>
  <c r="L53" i="6"/>
  <c r="J53" i="6"/>
  <c r="H53" i="6"/>
  <c r="F53" i="6"/>
  <c r="S48" i="12" l="1"/>
  <c r="R48" i="12"/>
  <c r="Q48" i="12"/>
  <c r="P48" i="12"/>
  <c r="S46" i="12"/>
  <c r="R46" i="12"/>
  <c r="Q46" i="12"/>
  <c r="P46" i="12"/>
  <c r="S44" i="12"/>
  <c r="R44" i="12"/>
  <c r="Q44" i="12"/>
  <c r="P44" i="12"/>
  <c r="S42" i="12"/>
  <c r="R42" i="12"/>
  <c r="Q42" i="12"/>
  <c r="P42" i="12"/>
  <c r="S41" i="12"/>
  <c r="R41" i="12"/>
  <c r="Q41" i="12"/>
  <c r="P41" i="12"/>
  <c r="S39" i="12"/>
  <c r="R39" i="12"/>
  <c r="Q39" i="12"/>
  <c r="P39" i="12"/>
  <c r="S37" i="12"/>
  <c r="R37" i="12"/>
  <c r="Q37" i="12"/>
  <c r="P37" i="12"/>
  <c r="S33" i="12"/>
  <c r="R33" i="12"/>
  <c r="Q33" i="12"/>
  <c r="S29" i="12"/>
  <c r="R29" i="12"/>
  <c r="Q29" i="12"/>
  <c r="H12" i="6" l="1"/>
  <c r="F40" i="6"/>
  <c r="J12" i="6" l="1"/>
  <c r="N60" i="6"/>
  <c r="N59" i="6" s="1"/>
  <c r="L60" i="6"/>
  <c r="L59" i="6" s="1"/>
  <c r="J60" i="6"/>
  <c r="J59" i="6" s="1"/>
  <c r="H60" i="6"/>
  <c r="H59" i="6" s="1"/>
  <c r="F60" i="6"/>
  <c r="F59" i="6" s="1"/>
  <c r="N56" i="6"/>
  <c r="N55" i="6" s="1"/>
  <c r="L56" i="6"/>
  <c r="L55" i="6" s="1"/>
  <c r="J56" i="6"/>
  <c r="J55" i="6" s="1"/>
  <c r="H56" i="6"/>
  <c r="H55" i="6" s="1"/>
  <c r="F56" i="6"/>
  <c r="F55" i="6" s="1"/>
  <c r="N51" i="6"/>
  <c r="N50" i="6" s="1"/>
  <c r="L51" i="6"/>
  <c r="L50" i="6" s="1"/>
  <c r="J51" i="6"/>
  <c r="J50" i="6" s="1"/>
  <c r="H51" i="6"/>
  <c r="H50" i="6" s="1"/>
  <c r="F51" i="6"/>
  <c r="F50" i="6" s="1"/>
  <c r="N47" i="6"/>
  <c r="N46" i="6" s="1"/>
  <c r="L47" i="6"/>
  <c r="L46" i="6" s="1"/>
  <c r="J47" i="6"/>
  <c r="J46" i="6" s="1"/>
  <c r="H47" i="6"/>
  <c r="H46" i="6" s="1"/>
  <c r="F47" i="6"/>
  <c r="F46" i="6" s="1"/>
  <c r="N44" i="6"/>
  <c r="L44" i="6"/>
  <c r="J44" i="6"/>
  <c r="H44" i="6"/>
  <c r="F44" i="6"/>
  <c r="N42" i="6"/>
  <c r="L42" i="6"/>
  <c r="J42" i="6"/>
  <c r="H42" i="6"/>
  <c r="F42" i="6"/>
  <c r="N40" i="6"/>
  <c r="L40" i="6"/>
  <c r="J40" i="6"/>
  <c r="H40" i="6"/>
  <c r="N35" i="6"/>
  <c r="J35" i="6"/>
  <c r="H35" i="6"/>
  <c r="F35" i="6"/>
  <c r="N32" i="6"/>
  <c r="J32" i="6"/>
  <c r="H32" i="6"/>
  <c r="F32" i="6"/>
  <c r="J20" i="6"/>
  <c r="H20" i="6"/>
  <c r="F20" i="6"/>
  <c r="N17" i="6"/>
  <c r="J17" i="6"/>
  <c r="H17" i="6"/>
  <c r="F17" i="6"/>
  <c r="N9" i="6"/>
  <c r="J9" i="6"/>
  <c r="H9" i="6"/>
  <c r="F9" i="6"/>
  <c r="Q38" i="1"/>
  <c r="R38" i="1"/>
  <c r="S38" i="1"/>
  <c r="P38" i="1"/>
  <c r="L9" i="1"/>
  <c r="F39" i="6" l="1"/>
  <c r="H39" i="6"/>
  <c r="N39" i="6"/>
  <c r="L39" i="6"/>
  <c r="J39" i="6"/>
  <c r="H8" i="6"/>
  <c r="F8" i="6"/>
  <c r="F6" i="6" l="1"/>
  <c r="H6" i="6"/>
  <c r="J8" i="6"/>
  <c r="J6" i="6" s="1"/>
  <c r="L6" i="6" l="1"/>
  <c r="N8" i="6" l="1"/>
  <c r="N6" i="6" s="1"/>
  <c r="P45" i="1" l="1"/>
  <c r="Q45" i="1"/>
  <c r="R45" i="1"/>
  <c r="S45" i="1"/>
  <c r="P40" i="1"/>
  <c r="Q40" i="1"/>
  <c r="R40" i="1"/>
  <c r="S40" i="1"/>
  <c r="P42" i="1"/>
  <c r="Q42" i="1"/>
  <c r="R42" i="1"/>
  <c r="S42" i="1"/>
  <c r="P43" i="1"/>
  <c r="Q43" i="1"/>
  <c r="R43" i="1"/>
  <c r="S43" i="1"/>
  <c r="P47" i="1"/>
  <c r="Q47" i="1"/>
  <c r="R47" i="1"/>
  <c r="S47" i="1"/>
  <c r="P49" i="1"/>
  <c r="Q49" i="1"/>
  <c r="R49" i="1"/>
  <c r="S49" i="1"/>
  <c r="S34" i="1"/>
  <c r="R34" i="1"/>
  <c r="Q34" i="1"/>
  <c r="Q30" i="1"/>
  <c r="R30" i="1"/>
  <c r="S30" i="1"/>
  <c r="M9" i="1"/>
  <c r="N9" i="1"/>
  <c r="L10" i="1"/>
  <c r="M10" i="1"/>
  <c r="N10" i="1"/>
  <c r="O10" i="1" l="1"/>
  <c r="O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Windows User</author>
  </authors>
  <commentList>
    <comment ref="G52" authorId="0" shapeId="0" xr:uid="{89AD61B8-341A-4A87-A31A-1DD877CD86BB}">
      <text>
        <r>
          <rPr>
            <b/>
            <sz val="9"/>
            <color indexed="81"/>
            <rFont val="Tahoma"/>
            <family val="2"/>
          </rPr>
          <t>jumlah gangguan trantibum yang ditangani dibagi laporan gangguan trantibum x 100%</t>
        </r>
      </text>
    </comment>
    <comment ref="G61" authorId="1" shapeId="0" xr:uid="{0869D22A-30FE-4439-9E80-AB12E373F5F5}">
      <text>
        <r>
          <rPr>
            <sz val="9"/>
            <color indexed="81"/>
            <rFont val="Tahoma"/>
            <family val="2"/>
          </rPr>
          <t>jumlah desa mandiri dibagi jumlah desa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Windows User</author>
  </authors>
  <commentList>
    <comment ref="C8" authorId="0" shapeId="0" xr:uid="{A00F0C4F-33BB-4219-8A17-C3F0AF9B11A6}">
      <text>
        <r>
          <rPr>
            <b/>
            <sz val="9"/>
            <color indexed="81"/>
            <rFont val="Tahoma"/>
            <family val="2"/>
          </rPr>
          <t>rumus: jumlah keg yg diselenggarakan di program penjunjang : jumlah keg keseluruhan di program penunjang x 100</t>
        </r>
      </text>
    </comment>
    <comment ref="E10" authorId="1" shapeId="0" xr:uid="{7D17636C-B522-47A1-B8C0-021B8CDCC038}">
      <text>
        <r>
          <rPr>
            <b/>
            <sz val="9"/>
            <color indexed="81"/>
            <rFont val="Tahoma"/>
            <family val="2"/>
          </rPr>
          <t>Renja Induk, Renja Perubahan + Renstra (2029), RTP, RKT, Renaksi, renja induk, renja perubahan, DPA induk &amp; perubahan</t>
        </r>
      </text>
    </comment>
    <comment ref="G10" authorId="1" shapeId="0" xr:uid="{FD667A9E-88B1-4B21-8ECF-9D3D1A8E7F57}">
      <text>
        <r>
          <rPr>
            <b/>
            <sz val="9"/>
            <color indexed="81"/>
            <rFont val="Tahoma"/>
            <family val="2"/>
          </rPr>
          <t>Renja Induk, Renja Perubahan + Renstra (2029), RTP, RKT, Renaksi, renja induk, renja perubahan, DPA induk &amp; perubahan</t>
        </r>
      </text>
    </comment>
    <comment ref="I10" authorId="1" shapeId="0" xr:uid="{3AF40F45-FE13-4311-8BEB-183F831063CC}">
      <text>
        <r>
          <rPr>
            <b/>
            <sz val="9"/>
            <color indexed="81"/>
            <rFont val="Tahoma"/>
            <family val="2"/>
          </rPr>
          <t>Renja Induk, Renja Perubahan + Renstra (2029), RTP, RKT, Renaksi, renja induk, renja perubahan, DPA induk &amp; perubahan</t>
        </r>
      </text>
    </comment>
    <comment ref="K10" authorId="1" shapeId="0" xr:uid="{39889AA9-3260-4333-A0CD-CEBFFF9F020C}">
      <text>
        <r>
          <rPr>
            <b/>
            <sz val="9"/>
            <color indexed="81"/>
            <rFont val="Tahoma"/>
            <family val="2"/>
          </rPr>
          <t>Renja Induk, Renja Perubahan + Renstra (2029), RTP, RKT, Renaksi, renja induk, renja perubahan, DPA induk &amp; perubahan</t>
        </r>
      </text>
    </comment>
    <comment ref="M10" authorId="1" shapeId="0" xr:uid="{929A0FB6-F917-42F0-BBE1-6C0CB3064417}">
      <text>
        <r>
          <rPr>
            <b/>
            <sz val="9"/>
            <color indexed="81"/>
            <rFont val="Tahoma"/>
            <family val="2"/>
          </rPr>
          <t>Renja Induk, Renja Perubahan + Renstra (2029), RTP, RKT, Renaksi, renja induk, renja perubahan, DPA induk &amp; perubahan</t>
        </r>
      </text>
    </comment>
    <comment ref="E11" authorId="1" shapeId="0" xr:uid="{D0A435E0-82F7-4693-9504-7AE89D449AE9}">
      <text>
        <r>
          <rPr>
            <b/>
            <sz val="9"/>
            <color indexed="81"/>
            <rFont val="Tahoma"/>
            <family val="2"/>
          </rPr>
          <t>Evaluasi Kinerja Triwulanan OPD + Evaluasi PBJ, Dok LKjIP, LPPD, PM SAKIP, PM SPIP</t>
        </r>
      </text>
    </comment>
    <comment ref="G11" authorId="1" shapeId="0" xr:uid="{62F1B10E-8933-4DE0-BDB3-C43BB2BFC82E}">
      <text>
        <r>
          <rPr>
            <b/>
            <sz val="9"/>
            <color indexed="81"/>
            <rFont val="Tahoma"/>
            <family val="2"/>
          </rPr>
          <t>Evaluasi Kinerja Triwulanan OPD + Evaluasi PBJ, Dok LKjIP, LPPD, PM SAKIP, PM SPIP</t>
        </r>
      </text>
    </comment>
    <comment ref="I11" authorId="1" shapeId="0" xr:uid="{23229D80-3A88-43F1-8B22-43CF2670FF4B}">
      <text>
        <r>
          <rPr>
            <b/>
            <sz val="9"/>
            <color indexed="81"/>
            <rFont val="Tahoma"/>
            <family val="2"/>
          </rPr>
          <t>Evaluasi Kinerja Triwulanan OPD + Evaluasi PBJ, Dok LKjIP, LPPD, PM SAKIP, PM SPIP</t>
        </r>
      </text>
    </comment>
    <comment ref="K11" authorId="1" shapeId="0" xr:uid="{3A0F0F35-68A5-4F6D-81A8-2B4D8D105D06}">
      <text>
        <r>
          <rPr>
            <b/>
            <sz val="9"/>
            <color indexed="81"/>
            <rFont val="Tahoma"/>
            <family val="2"/>
          </rPr>
          <t>Evaluasi Kinerja Triwulanan OPD + Evaluasi PBJ, Dok LKjIP, LPPD, PM SAKIP, PM SPIP</t>
        </r>
      </text>
    </comment>
    <comment ref="M11" authorId="1" shapeId="0" xr:uid="{155140FE-1207-4F15-8DD0-DAF47AB2FD06}">
      <text>
        <r>
          <rPr>
            <b/>
            <sz val="9"/>
            <color indexed="81"/>
            <rFont val="Tahoma"/>
            <family val="2"/>
          </rPr>
          <t>Evaluasi Kinerja Triwulanan OPD + Evaluasi PBJ, Dok LKjIP, LPPD, PM SAKIP, PM SPIP</t>
        </r>
      </text>
    </comment>
    <comment ref="E13" authorId="1" shapeId="0" xr:uid="{3D995F15-0F25-49B9-BD06-594A8D4B608D}">
      <text>
        <r>
          <rPr>
            <b/>
            <sz val="9"/>
            <color indexed="81"/>
            <rFont val="Tahoma"/>
            <family val="2"/>
          </rPr>
          <t>PNS 16 org, PPPK 9 org</t>
        </r>
      </text>
    </comment>
    <comment ref="G13" authorId="1" shapeId="0" xr:uid="{00D2BDAF-FCA7-4622-B2FA-95A61E9D7277}">
      <text>
        <r>
          <rPr>
            <b/>
            <sz val="9"/>
            <color indexed="81"/>
            <rFont val="Tahoma"/>
            <family val="2"/>
          </rPr>
          <t>PNS 16 org, PPPK 9 org</t>
        </r>
      </text>
    </comment>
    <comment ref="I13" authorId="1" shapeId="0" xr:uid="{30D5235F-7D41-40AF-A1F8-D1AF6BBC5409}">
      <text>
        <r>
          <rPr>
            <b/>
            <sz val="9"/>
            <color indexed="81"/>
            <rFont val="Tahoma"/>
            <family val="2"/>
          </rPr>
          <t>PNS 16 org, PPPK 9 org</t>
        </r>
      </text>
    </comment>
    <comment ref="K13" authorId="1" shapeId="0" xr:uid="{DBE61490-2F22-4BD9-924F-53D6F46C9749}">
      <text>
        <r>
          <rPr>
            <b/>
            <sz val="9"/>
            <color indexed="81"/>
            <rFont val="Tahoma"/>
            <family val="2"/>
          </rPr>
          <t>PNS 16 org, PPPK 9 org</t>
        </r>
      </text>
    </comment>
    <comment ref="M13" authorId="1" shapeId="0" xr:uid="{CE8C0A8C-B73D-4E1C-9C43-980743222044}">
      <text>
        <r>
          <rPr>
            <b/>
            <sz val="9"/>
            <color indexed="81"/>
            <rFont val="Tahoma"/>
            <family val="2"/>
          </rPr>
          <t>PNS 16 org, PPPK 9 org</t>
        </r>
      </text>
    </comment>
    <comment ref="E18" authorId="1" shapeId="0" xr:uid="{C5B83457-3BE2-4263-8139-9FF059EF8196}">
      <text>
        <r>
          <rPr>
            <b/>
            <sz val="9"/>
            <color indexed="81"/>
            <rFont val="Tahoma"/>
            <family val="2"/>
          </rPr>
          <t>Berkala, Kenaikan pangkat, absensi, rencana kebutuhan pelatihan per semester</t>
        </r>
      </text>
    </comment>
    <comment ref="G18" authorId="1" shapeId="0" xr:uid="{AE14826D-847F-467B-8F2C-4729D1DDC39C}">
      <text>
        <r>
          <rPr>
            <b/>
            <sz val="9"/>
            <color indexed="81"/>
            <rFont val="Tahoma"/>
            <family val="2"/>
          </rPr>
          <t>Berkala, Kenaikan pangkat, absensi, rencana kebutuhan pelatihan per semester</t>
        </r>
      </text>
    </comment>
    <comment ref="I18" authorId="1" shapeId="0" xr:uid="{53771A6B-8F0F-4EF7-A1F9-16CE43A28C44}">
      <text>
        <r>
          <rPr>
            <b/>
            <sz val="9"/>
            <color indexed="81"/>
            <rFont val="Tahoma"/>
            <family val="2"/>
          </rPr>
          <t>Berkala, Kenaikan pangkat, absensi, rencana kebutuhan pelatihan per semester</t>
        </r>
      </text>
    </comment>
    <comment ref="K18" authorId="1" shapeId="0" xr:uid="{C2E14C60-9AF9-4EED-9D55-97D4AEDC5B26}">
      <text>
        <r>
          <rPr>
            <b/>
            <sz val="9"/>
            <color indexed="81"/>
            <rFont val="Tahoma"/>
            <family val="2"/>
          </rPr>
          <t>Berkala, Kenaikan pangkat, absensi, rencana kebutuhan pelatihan per semester</t>
        </r>
      </text>
    </comment>
    <comment ref="M18" authorId="1" shapeId="0" xr:uid="{7DE9738F-13AD-4E0F-AAE4-C3D504EEA822}">
      <text>
        <r>
          <rPr>
            <b/>
            <sz val="9"/>
            <color indexed="81"/>
            <rFont val="Tahoma"/>
            <family val="2"/>
          </rPr>
          <t>Berkala, Kenaikan pangkat, absensi, rencana kebutuhan pelatihan per semester</t>
        </r>
      </text>
    </comment>
    <comment ref="E19" authorId="1" shapeId="0" xr:uid="{A7FA2DCE-CA66-4EF3-9FC6-CB636E3AB5B7}">
      <text>
        <r>
          <rPr>
            <b/>
            <sz val="9"/>
            <color indexed="81"/>
            <rFont val="Tahoma"/>
            <family val="2"/>
          </rPr>
          <t xml:space="preserve">SKP, e-kin kabupaten, IPASN
</t>
        </r>
      </text>
    </comment>
    <comment ref="G19" authorId="1" shapeId="0" xr:uid="{2B404D58-656F-4AD0-ABCD-D14CBAC67A45}">
      <text>
        <r>
          <rPr>
            <b/>
            <sz val="9"/>
            <color indexed="81"/>
            <rFont val="Tahoma"/>
            <family val="2"/>
          </rPr>
          <t xml:space="preserve">SKP, e-kin kabupaten, IPASN
</t>
        </r>
      </text>
    </comment>
    <comment ref="I19" authorId="1" shapeId="0" xr:uid="{D5B433E5-010D-436D-ADCC-630D8732313D}">
      <text>
        <r>
          <rPr>
            <b/>
            <sz val="9"/>
            <color indexed="81"/>
            <rFont val="Tahoma"/>
            <family val="2"/>
          </rPr>
          <t xml:space="preserve">SKP, e-kin kabupaten, IPASN
</t>
        </r>
      </text>
    </comment>
    <comment ref="K19" authorId="1" shapeId="0" xr:uid="{E4D89552-EC51-4B06-ADD1-E0CCB67B9638}">
      <text>
        <r>
          <rPr>
            <b/>
            <sz val="9"/>
            <color indexed="81"/>
            <rFont val="Tahoma"/>
            <family val="2"/>
          </rPr>
          <t xml:space="preserve">SKP, e-kin kabupaten, IPASN
</t>
        </r>
      </text>
    </comment>
    <comment ref="M19" authorId="1" shapeId="0" xr:uid="{2E88AB57-0D66-467E-B1D0-BB82ED26EFA3}">
      <text>
        <r>
          <rPr>
            <b/>
            <sz val="9"/>
            <color indexed="81"/>
            <rFont val="Tahoma"/>
            <family val="2"/>
          </rPr>
          <t xml:space="preserve">SKP, e-kin kabupaten, IPASN
</t>
        </r>
      </text>
    </comment>
    <comment ref="E21" authorId="1" shapeId="0" xr:uid="{9FB5C4C6-363F-45D7-BC97-90DAEB7CD7A7}">
      <text>
        <r>
          <rPr>
            <b/>
            <sz val="9"/>
            <color indexed="81"/>
            <rFont val="Tahoma"/>
            <family val="2"/>
          </rPr>
          <t>lampu, kabel, stop kontak, dll</t>
        </r>
      </text>
    </comment>
    <comment ref="G21" authorId="1" shapeId="0" xr:uid="{4C6DC06F-4E2F-4FBA-A608-B3BB489FDA71}">
      <text>
        <r>
          <rPr>
            <b/>
            <sz val="9"/>
            <color indexed="81"/>
            <rFont val="Tahoma"/>
            <family val="2"/>
          </rPr>
          <t>lampu, kabel, stop kontak, dll</t>
        </r>
      </text>
    </comment>
    <comment ref="I21" authorId="1" shapeId="0" xr:uid="{AE34C5D8-3506-4063-A370-6A122241B0FA}">
      <text>
        <r>
          <rPr>
            <b/>
            <sz val="9"/>
            <color indexed="81"/>
            <rFont val="Tahoma"/>
            <family val="2"/>
          </rPr>
          <t>lampu, kabel, stop kontak, dll</t>
        </r>
      </text>
    </comment>
    <comment ref="K21" authorId="1" shapeId="0" xr:uid="{4409538B-BAEC-4341-A8B4-5207B9FA7025}">
      <text>
        <r>
          <rPr>
            <b/>
            <sz val="9"/>
            <color indexed="81"/>
            <rFont val="Tahoma"/>
            <family val="2"/>
          </rPr>
          <t>lampu, kabel, stop kontak, dll</t>
        </r>
      </text>
    </comment>
    <comment ref="M21" authorId="1" shapeId="0" xr:uid="{3D8EBAD8-1F16-4317-8F53-A78C7EE11AF9}">
      <text>
        <r>
          <rPr>
            <b/>
            <sz val="9"/>
            <color indexed="81"/>
            <rFont val="Tahoma"/>
            <family val="2"/>
          </rPr>
          <t>lampu, kabel, stop kontak, dll</t>
        </r>
      </text>
    </comment>
    <comment ref="E22" authorId="1" shapeId="0" xr:uid="{8CBFEAF4-E7E2-46D4-9309-734A17BDE342}">
      <text>
        <r>
          <rPr>
            <b/>
            <sz val="9"/>
            <color indexed="81"/>
            <rFont val="Tahoma"/>
            <family val="2"/>
          </rPr>
          <t>alat kebersihan, bahan pembersih, tissu, pengharum, dll</t>
        </r>
      </text>
    </comment>
    <comment ref="G22" authorId="1" shapeId="0" xr:uid="{30AA232A-0AA1-401E-8573-C5A2295F605C}">
      <text>
        <r>
          <rPr>
            <b/>
            <sz val="9"/>
            <color indexed="81"/>
            <rFont val="Tahoma"/>
            <family val="2"/>
          </rPr>
          <t>alat kebersihan, bahan pembersih, tissu, pengharum, dll</t>
        </r>
      </text>
    </comment>
    <comment ref="I22" authorId="1" shapeId="0" xr:uid="{480157C7-5E1D-4A5C-88DD-B1AB60D81D11}">
      <text>
        <r>
          <rPr>
            <b/>
            <sz val="9"/>
            <color indexed="81"/>
            <rFont val="Tahoma"/>
            <family val="2"/>
          </rPr>
          <t>alat kebersihan, bahan pembersih, tissu, pengharum, dll</t>
        </r>
      </text>
    </comment>
    <comment ref="K22" authorId="1" shapeId="0" xr:uid="{FB49F7F4-2531-4D61-9C3D-9B3E8A5602D4}">
      <text>
        <r>
          <rPr>
            <b/>
            <sz val="9"/>
            <color indexed="81"/>
            <rFont val="Tahoma"/>
            <family val="2"/>
          </rPr>
          <t>alat kebersihan, bahan pembersih, tissu, pengharum, dll</t>
        </r>
      </text>
    </comment>
    <comment ref="M22" authorId="1" shapeId="0" xr:uid="{B453BFAE-D0C1-4999-B941-F8F7F83B6C8E}">
      <text>
        <r>
          <rPr>
            <b/>
            <sz val="9"/>
            <color indexed="81"/>
            <rFont val="Tahoma"/>
            <family val="2"/>
          </rPr>
          <t>alat kebersihan, bahan pembersih, tissu, pengharum, dll</t>
        </r>
      </text>
    </comment>
    <comment ref="E23" authorId="1" shapeId="0" xr:uid="{B1F5686E-24B5-4666-B634-0FD070EC9B05}">
      <text>
        <r>
          <rPr>
            <b/>
            <sz val="9"/>
            <color indexed="81"/>
            <rFont val="Tahoma"/>
            <family val="2"/>
          </rPr>
          <t>belanja natura, makan minum rapat dan tamu</t>
        </r>
      </text>
    </comment>
    <comment ref="G23" authorId="1" shapeId="0" xr:uid="{FBBA1465-048E-4465-8BB3-7517A7AD1946}">
      <text>
        <r>
          <rPr>
            <b/>
            <sz val="9"/>
            <color indexed="81"/>
            <rFont val="Tahoma"/>
            <family val="2"/>
          </rPr>
          <t>belanja natura, makan minum rapat dan tamu</t>
        </r>
      </text>
    </comment>
    <comment ref="I23" authorId="1" shapeId="0" xr:uid="{C1E16B4C-B305-44AB-9CF8-A23CE2CCE50C}">
      <text>
        <r>
          <rPr>
            <b/>
            <sz val="9"/>
            <color indexed="81"/>
            <rFont val="Tahoma"/>
            <family val="2"/>
          </rPr>
          <t>belanja natura, makan minum rapat dan tamu</t>
        </r>
      </text>
    </comment>
    <comment ref="K23" authorId="1" shapeId="0" xr:uid="{926E4091-E172-476C-9A81-60B7F5720EC8}">
      <text>
        <r>
          <rPr>
            <b/>
            <sz val="9"/>
            <color indexed="81"/>
            <rFont val="Tahoma"/>
            <family val="2"/>
          </rPr>
          <t>belanja natura, makan minum rapat dan tamu</t>
        </r>
      </text>
    </comment>
    <comment ref="M23" authorId="1" shapeId="0" xr:uid="{5B4F48E2-48E5-4003-B415-AB7332C4DFF1}">
      <text>
        <r>
          <rPr>
            <b/>
            <sz val="9"/>
            <color indexed="81"/>
            <rFont val="Tahoma"/>
            <family val="2"/>
          </rPr>
          <t>belanja natura, makan minum rapat dan tamu</t>
        </r>
      </text>
    </comment>
    <comment ref="E24" authorId="1" shapeId="0" xr:uid="{FB78A64D-93B4-4164-BCB6-F80DA3A29B85}">
      <text>
        <r>
          <rPr>
            <b/>
            <sz val="9"/>
            <color indexed="81"/>
            <rFont val="Tahoma"/>
            <family val="2"/>
          </rPr>
          <t>cetak banner, foto kopi, jilid</t>
        </r>
      </text>
    </comment>
    <comment ref="G24" authorId="1" shapeId="0" xr:uid="{77AB6B1C-BD55-4AF1-BC85-9875774572DF}">
      <text>
        <r>
          <rPr>
            <b/>
            <sz val="9"/>
            <color indexed="81"/>
            <rFont val="Tahoma"/>
            <family val="2"/>
          </rPr>
          <t>cetak banner, foto kopi, jilid</t>
        </r>
      </text>
    </comment>
    <comment ref="I24" authorId="1" shapeId="0" xr:uid="{67BC07DF-2011-4349-AAC8-9FC1EDD8E46A}">
      <text>
        <r>
          <rPr>
            <b/>
            <sz val="9"/>
            <color indexed="81"/>
            <rFont val="Tahoma"/>
            <family val="2"/>
          </rPr>
          <t>cetak banner, foto kopi, jilid</t>
        </r>
      </text>
    </comment>
    <comment ref="K24" authorId="1" shapeId="0" xr:uid="{042DDC81-06F8-402B-A393-B4E97D4E9B81}">
      <text>
        <r>
          <rPr>
            <b/>
            <sz val="9"/>
            <color indexed="81"/>
            <rFont val="Tahoma"/>
            <family val="2"/>
          </rPr>
          <t>cetak banner, foto kopi, jilid</t>
        </r>
      </text>
    </comment>
    <comment ref="M24" authorId="1" shapeId="0" xr:uid="{CD11BA81-00B8-4772-AFFA-E8FED2202AF6}">
      <text>
        <r>
          <rPr>
            <b/>
            <sz val="9"/>
            <color indexed="81"/>
            <rFont val="Tahoma"/>
            <family val="2"/>
          </rPr>
          <t>cetak banner, foto kopi, jilid</t>
        </r>
      </text>
    </comment>
    <comment ref="E25" authorId="1" shapeId="0" xr:uid="{F37EBFEB-D67F-4AA7-9D94-0BBB3D78990C}">
      <text>
        <r>
          <rPr>
            <b/>
            <sz val="9"/>
            <color indexed="81"/>
            <rFont val="Tahoma"/>
            <family val="2"/>
          </rPr>
          <t>ATK, kertas, tinta komputer</t>
        </r>
      </text>
    </comment>
    <comment ref="G25" authorId="1" shapeId="0" xr:uid="{77C12F05-046D-489D-B592-C9D2C2E56CC1}">
      <text>
        <r>
          <rPr>
            <b/>
            <sz val="9"/>
            <color indexed="81"/>
            <rFont val="Tahoma"/>
            <family val="2"/>
          </rPr>
          <t>ATK, kertas, tinta komputer</t>
        </r>
      </text>
    </comment>
    <comment ref="I25" authorId="1" shapeId="0" xr:uid="{AFD61C53-84BA-4904-A681-8D42240BC1F9}">
      <text>
        <r>
          <rPr>
            <b/>
            <sz val="9"/>
            <color indexed="81"/>
            <rFont val="Tahoma"/>
            <family val="2"/>
          </rPr>
          <t>ATK, kertas, tinta komputer</t>
        </r>
      </text>
    </comment>
    <comment ref="K25" authorId="1" shapeId="0" xr:uid="{6200C885-C7D2-4E55-B945-87BDA9053F11}">
      <text>
        <r>
          <rPr>
            <b/>
            <sz val="9"/>
            <color indexed="81"/>
            <rFont val="Tahoma"/>
            <family val="2"/>
          </rPr>
          <t>ATK, kertas, tinta komputer</t>
        </r>
      </text>
    </comment>
    <comment ref="M25" authorId="1" shapeId="0" xr:uid="{C8E2AB3E-6C4C-4635-B44B-D691FC08C676}">
      <text>
        <r>
          <rPr>
            <b/>
            <sz val="9"/>
            <color indexed="81"/>
            <rFont val="Tahoma"/>
            <family val="2"/>
          </rPr>
          <t>ATK, kertas, tinta komputer</t>
        </r>
      </text>
    </comment>
    <comment ref="E26" authorId="1" shapeId="0" xr:uid="{5D350FBE-607D-4D08-AEEC-C595E20C7185}">
      <text>
        <r>
          <rPr>
            <b/>
            <sz val="9"/>
            <color indexed="81"/>
            <rFont val="Tahoma"/>
            <family val="2"/>
          </rPr>
          <t>laporan rapat koordinasi dan konsultasi setiap bulan</t>
        </r>
      </text>
    </comment>
    <comment ref="G26" authorId="1" shapeId="0" xr:uid="{5015E2FD-3734-4404-805F-DB6127FA0AD8}">
      <text>
        <r>
          <rPr>
            <b/>
            <sz val="9"/>
            <color indexed="81"/>
            <rFont val="Tahoma"/>
            <family val="2"/>
          </rPr>
          <t>laporan rapat koordinasi dan konsultasi setiap bulan</t>
        </r>
      </text>
    </comment>
    <comment ref="I26" authorId="1" shapeId="0" xr:uid="{B8E3EA0C-DCEB-4841-AE3F-D42DE4F3611A}">
      <text>
        <r>
          <rPr>
            <b/>
            <sz val="9"/>
            <color indexed="81"/>
            <rFont val="Tahoma"/>
            <family val="2"/>
          </rPr>
          <t>laporan rapat koordinasi dan konsultasi setiap bulan</t>
        </r>
      </text>
    </comment>
    <comment ref="K26" authorId="1" shapeId="0" xr:uid="{33E2A9A6-3170-4773-9605-3601ADDEAAE8}">
      <text>
        <r>
          <rPr>
            <b/>
            <sz val="9"/>
            <color indexed="81"/>
            <rFont val="Tahoma"/>
            <family val="2"/>
          </rPr>
          <t>laporan rapat koordinasi dan konsultasi setiap bulan</t>
        </r>
      </text>
    </comment>
    <comment ref="M26" authorId="1" shapeId="0" xr:uid="{0F47E3D4-2221-4A0D-9162-DD3ABEA1679F}">
      <text>
        <r>
          <rPr>
            <b/>
            <sz val="9"/>
            <color indexed="81"/>
            <rFont val="Tahoma"/>
            <family val="2"/>
          </rPr>
          <t>laporan rapat koordinasi dan konsultasi setiap bulan</t>
        </r>
      </text>
    </comment>
    <comment ref="E30" authorId="1" shapeId="0" xr:uid="{C54645C6-84F4-4882-8501-BD430BAD8DFE}">
      <text>
        <r>
          <rPr>
            <b/>
            <sz val="9"/>
            <color indexed="81"/>
            <rFont val="Tahoma"/>
            <family val="2"/>
          </rPr>
          <t>laptop 2 unit</t>
        </r>
      </text>
    </comment>
    <comment ref="G30" authorId="1" shapeId="0" xr:uid="{1AC8C3B3-CFD3-4F0C-8476-77BFE22F5951}">
      <text>
        <r>
          <rPr>
            <b/>
            <sz val="9"/>
            <color indexed="81"/>
            <rFont val="Tahoma"/>
            <family val="2"/>
          </rPr>
          <t xml:space="preserve">AC 2 unit
</t>
        </r>
      </text>
    </comment>
    <comment ref="I30" authorId="1" shapeId="0" xr:uid="{0E7A21BD-14A1-4FDC-8A95-1B2E8358F4A4}">
      <text>
        <r>
          <rPr>
            <b/>
            <sz val="9"/>
            <color indexed="81"/>
            <rFont val="Tahoma"/>
            <family val="2"/>
          </rPr>
          <t>sepeda motor 1 unit, laptop 1 unit</t>
        </r>
      </text>
    </comment>
    <comment ref="K30" authorId="1" shapeId="0" xr:uid="{BDCB7AB9-6E67-47DF-B62E-F44CD4AB33E8}">
      <text>
        <r>
          <rPr>
            <b/>
            <sz val="9"/>
            <color indexed="81"/>
            <rFont val="Tahoma"/>
            <family val="2"/>
          </rPr>
          <t>1 unit mesin foto kopi, laptop 1 unit</t>
        </r>
      </text>
    </comment>
    <comment ref="M30" authorId="1" shapeId="0" xr:uid="{072BB787-F0E4-4C1D-BCA3-312643BF4A31}">
      <text>
        <r>
          <rPr>
            <b/>
            <sz val="9"/>
            <color indexed="81"/>
            <rFont val="Tahoma"/>
            <family val="2"/>
          </rPr>
          <t>laptop 2 unit</t>
        </r>
      </text>
    </comment>
    <comment ref="K31" authorId="1" shapeId="0" xr:uid="{1E384184-A171-43E6-B46E-E6FF6FF2379E}">
      <text>
        <r>
          <rPr>
            <b/>
            <sz val="9"/>
            <color indexed="81"/>
            <rFont val="Tahoma"/>
            <family val="2"/>
          </rPr>
          <t>musholla</t>
        </r>
      </text>
    </comment>
    <comment ref="M31" authorId="1" shapeId="0" xr:uid="{FA0ECD96-DD78-406E-9B88-4990096DACAC}">
      <text>
        <r>
          <rPr>
            <b/>
            <sz val="9"/>
            <color indexed="81"/>
            <rFont val="Tahoma"/>
            <family val="2"/>
          </rPr>
          <t>halaman &amp; gudang</t>
        </r>
      </text>
    </comment>
    <comment ref="E33" authorId="1" shapeId="0" xr:uid="{40E7F65B-CBCD-4950-9480-1779DCD8ECE9}">
      <text>
        <r>
          <rPr>
            <b/>
            <sz val="9"/>
            <color indexed="81"/>
            <rFont val="Tahoma"/>
            <family val="2"/>
          </rPr>
          <t xml:space="preserve">listrik dan air
</t>
        </r>
      </text>
    </comment>
    <comment ref="G33" authorId="1" shapeId="0" xr:uid="{3BF301DE-A4CB-4395-9C5B-7128BAB93221}">
      <text>
        <r>
          <rPr>
            <b/>
            <sz val="9"/>
            <color indexed="81"/>
            <rFont val="Tahoma"/>
            <family val="2"/>
          </rPr>
          <t xml:space="preserve">listrik dan air
</t>
        </r>
      </text>
    </comment>
    <comment ref="I33" authorId="1" shapeId="0" xr:uid="{2C7C35A4-2316-439A-961B-D8F8BA66215F}">
      <text>
        <r>
          <rPr>
            <b/>
            <sz val="9"/>
            <color indexed="81"/>
            <rFont val="Tahoma"/>
            <family val="2"/>
          </rPr>
          <t xml:space="preserve">listrik dan air
</t>
        </r>
      </text>
    </comment>
    <comment ref="K33" authorId="1" shapeId="0" xr:uid="{0E0AD47E-F073-4B16-8642-881B54BFD7F9}">
      <text>
        <r>
          <rPr>
            <b/>
            <sz val="9"/>
            <color indexed="81"/>
            <rFont val="Tahoma"/>
            <family val="2"/>
          </rPr>
          <t xml:space="preserve">listrik dan air
</t>
        </r>
      </text>
    </comment>
    <comment ref="M33" authorId="1" shapeId="0" xr:uid="{F36F7538-7F26-4577-8C93-55F2D73C68C4}">
      <text>
        <r>
          <rPr>
            <b/>
            <sz val="9"/>
            <color indexed="81"/>
            <rFont val="Tahoma"/>
            <family val="2"/>
          </rPr>
          <t xml:space="preserve">listrik dan air
</t>
        </r>
      </text>
    </comment>
    <comment ref="E38" authorId="1" shapeId="0" xr:uid="{6EA5FEFC-FBA0-4C70-9DB1-E8DAFE7FA277}">
      <text>
        <r>
          <rPr>
            <b/>
            <sz val="9"/>
            <color indexed="81"/>
            <rFont val="Tahoma"/>
            <family val="2"/>
          </rPr>
          <t>pagar &amp; pengecatan pendopo</t>
        </r>
      </text>
    </comment>
    <comment ref="G38" authorId="1" shapeId="0" xr:uid="{94C92CEE-9C05-4C04-8E1F-F9F7A97757A0}">
      <text>
        <r>
          <rPr>
            <b/>
            <sz val="9"/>
            <color indexed="81"/>
            <rFont val="Tahoma"/>
            <family val="2"/>
          </rPr>
          <t>pagar &amp; pengecatan pendopo</t>
        </r>
      </text>
    </comment>
    <comment ref="I38" authorId="1" shapeId="0" xr:uid="{E42B94E9-F511-4A71-A017-643EAEA4C304}">
      <text>
        <r>
          <rPr>
            <b/>
            <sz val="9"/>
            <color indexed="81"/>
            <rFont val="Tahoma"/>
            <family val="2"/>
          </rPr>
          <t>pagar &amp; pengecatan pendopo</t>
        </r>
      </text>
    </comment>
    <comment ref="K38" authorId="1" shapeId="0" xr:uid="{D2606CCD-EA4D-44A5-9CB5-4C3DEE4D8823}">
      <text>
        <r>
          <rPr>
            <b/>
            <sz val="9"/>
            <color indexed="81"/>
            <rFont val="Tahoma"/>
            <family val="2"/>
          </rPr>
          <t>pagar &amp; pengecatan pendopo</t>
        </r>
      </text>
    </comment>
    <comment ref="M38" authorId="1" shapeId="0" xr:uid="{54758713-9F0D-436C-B06C-4380249C7BF7}">
      <text>
        <r>
          <rPr>
            <b/>
            <sz val="9"/>
            <color indexed="81"/>
            <rFont val="Tahoma"/>
            <family val="2"/>
          </rPr>
          <t>pagar &amp; pengecatan pendopo</t>
        </r>
      </text>
    </comment>
    <comment ref="C46" authorId="0" shapeId="0" xr:uid="{FFF8FD01-AAFA-4D01-9A1C-DA3D6444D068}">
      <text>
        <r>
          <rPr>
            <b/>
            <sz val="9"/>
            <color indexed="81"/>
            <rFont val="Tahoma"/>
            <family val="2"/>
          </rPr>
          <t>rumus= jumlah lembaga masyarakat yang aktif : jumlah lembaga masyarakat yang ada x 100</t>
        </r>
        <r>
          <rPr>
            <sz val="9"/>
            <color indexed="81"/>
            <rFont val="Tahoma"/>
            <family val="2"/>
          </rPr>
          <t xml:space="preserve">
</t>
        </r>
      </text>
    </comment>
    <comment ref="E48" authorId="1" shapeId="0" xr:uid="{3B757FA0-CC2E-4B7E-BA33-0A65C68B291D}">
      <text>
        <r>
          <rPr>
            <b/>
            <sz val="9"/>
            <color indexed="81"/>
            <rFont val="Tahoma"/>
            <family val="2"/>
          </rPr>
          <t>BPD,LKMD,POSYANDU, PKK, Karangtaruna, BUMDES,FAD,PEMDES</t>
        </r>
      </text>
    </comment>
    <comment ref="G48" authorId="1" shapeId="0" xr:uid="{10AA6477-49DB-4006-9E6C-CE1C41F07BD0}">
      <text>
        <r>
          <rPr>
            <b/>
            <sz val="9"/>
            <color indexed="81"/>
            <rFont val="Tahoma"/>
            <family val="2"/>
          </rPr>
          <t>BPD,LKMD,POSYANDU, PKK, Karangtaruna, BUMDES,FAD,PEMDES</t>
        </r>
      </text>
    </comment>
    <comment ref="I48" authorId="1" shapeId="0" xr:uid="{47F12E2E-B814-44B4-ABB3-675CFC02E946}">
      <text>
        <r>
          <rPr>
            <b/>
            <sz val="9"/>
            <color indexed="81"/>
            <rFont val="Tahoma"/>
            <family val="2"/>
          </rPr>
          <t>BPD,LKMD,POSYANDU, PKK, Karangtaruna, BUMDES,FAD,PEMDES</t>
        </r>
      </text>
    </comment>
    <comment ref="K48" authorId="1" shapeId="0" xr:uid="{3033E86C-311F-41A7-BB79-5FC88B9D8821}">
      <text>
        <r>
          <rPr>
            <b/>
            <sz val="9"/>
            <color indexed="81"/>
            <rFont val="Tahoma"/>
            <family val="2"/>
          </rPr>
          <t>BPD,LKMD,POSYANDU, PKK, Karangtaruna, BUMDES,FAD,PEMDES</t>
        </r>
      </text>
    </comment>
    <comment ref="M48" authorId="1" shapeId="0" xr:uid="{FE088FBE-566F-44F6-B0BD-2034A299FD0E}">
      <text>
        <r>
          <rPr>
            <b/>
            <sz val="9"/>
            <color indexed="81"/>
            <rFont val="Tahoma"/>
            <family val="2"/>
          </rPr>
          <t>BPD,LKMD,POSYANDU, PKK, Karangtaruna, BUMDES,FAD,PEMDES</t>
        </r>
      </text>
    </comment>
    <comment ref="E49" authorId="1" shapeId="0" xr:uid="{D095BDBD-3437-42A5-BED6-C12B0A2E9618}">
      <text>
        <r>
          <rPr>
            <b/>
            <sz val="9"/>
            <color indexed="81"/>
            <rFont val="Tahoma"/>
            <family val="2"/>
          </rPr>
          <t>pembinaan ke desa, rapat rutin, evaluasi PKK, posyandu, paud, stunting, kemiskinan</t>
        </r>
      </text>
    </comment>
    <comment ref="G49" authorId="1" shapeId="0" xr:uid="{07A07069-25ED-4EAE-83C2-03C294EEE3FC}">
      <text>
        <r>
          <rPr>
            <b/>
            <sz val="9"/>
            <color indexed="81"/>
            <rFont val="Tahoma"/>
            <family val="2"/>
          </rPr>
          <t>pembinaan ke desa, rapat rutin, evaluasi PKK, posyandu, paud, stunting, kemiskinan</t>
        </r>
      </text>
    </comment>
    <comment ref="I49" authorId="1" shapeId="0" xr:uid="{97AAB9DD-56DD-434F-AC6A-B666F34EB116}">
      <text>
        <r>
          <rPr>
            <b/>
            <sz val="9"/>
            <color indexed="81"/>
            <rFont val="Tahoma"/>
            <family val="2"/>
          </rPr>
          <t>pembinaan ke desa, rapat rutin, evaluasi PKK, posyandu, paud, stunting, kemiskinan</t>
        </r>
      </text>
    </comment>
    <comment ref="K49" authorId="1" shapeId="0" xr:uid="{CD8DA0E5-109E-4584-8D83-CBB612755CCB}">
      <text>
        <r>
          <rPr>
            <b/>
            <sz val="9"/>
            <color indexed="81"/>
            <rFont val="Tahoma"/>
            <family val="2"/>
          </rPr>
          <t>pembinaan ke desa, rapat rutin, evaluasi PKK, posyandu, paud, stunting, kemiskinan</t>
        </r>
      </text>
    </comment>
    <comment ref="M49" authorId="1" shapeId="0" xr:uid="{1B1013C9-6B64-47F7-B1C8-1839ED1E860C}">
      <text>
        <r>
          <rPr>
            <b/>
            <sz val="9"/>
            <color indexed="81"/>
            <rFont val="Tahoma"/>
            <family val="2"/>
          </rPr>
          <t>pembinaan ke desa, rapat rutin, evaluasi PKK, posyandu, paud, stunting, kemiskinan</t>
        </r>
      </text>
    </comment>
    <comment ref="C50" authorId="1" shapeId="0" xr:uid="{62A97F30-6CEA-4E7F-949C-360DE461B0C5}">
      <text>
        <r>
          <rPr>
            <sz val="9"/>
            <color indexed="81"/>
            <rFont val="Tahoma"/>
            <family val="2"/>
          </rPr>
          <t>jumlah gangguan trantibum yang ditangani dibagi laporan gangguan trantibum x 100%</t>
        </r>
      </text>
    </comment>
    <comment ref="E52" authorId="1" shapeId="0" xr:uid="{C873CB7B-A4B2-4DED-A256-575B86E7D434}">
      <text>
        <r>
          <rPr>
            <b/>
            <sz val="9"/>
            <color indexed="81"/>
            <rFont val="Tahoma"/>
            <family val="2"/>
          </rPr>
          <t>honor forkopimcam &amp; sekretariat</t>
        </r>
      </text>
    </comment>
    <comment ref="G52" authorId="1" shapeId="0" xr:uid="{04C3545C-15D3-48D4-9637-97A2A1301025}">
      <text>
        <r>
          <rPr>
            <b/>
            <sz val="9"/>
            <color indexed="81"/>
            <rFont val="Tahoma"/>
            <family val="2"/>
          </rPr>
          <t>honor forkopimcam &amp; sekretariat</t>
        </r>
      </text>
    </comment>
    <comment ref="I52" authorId="1" shapeId="0" xr:uid="{648FC71F-9404-4657-85E4-5B0DC39EBF73}">
      <text>
        <r>
          <rPr>
            <b/>
            <sz val="9"/>
            <color indexed="81"/>
            <rFont val="Tahoma"/>
            <family val="2"/>
          </rPr>
          <t>honor forkopimcam &amp; sekretariat</t>
        </r>
      </text>
    </comment>
    <comment ref="K52" authorId="1" shapeId="0" xr:uid="{5933CBC3-F6E0-4C58-9E98-D019817FD643}">
      <text>
        <r>
          <rPr>
            <b/>
            <sz val="9"/>
            <color indexed="81"/>
            <rFont val="Tahoma"/>
            <family val="2"/>
          </rPr>
          <t>honor forkopimcam &amp; sekretariat</t>
        </r>
      </text>
    </comment>
    <comment ref="M52" authorId="1" shapeId="0" xr:uid="{CAF579D6-0F15-484A-9FD9-3F7F2450C4EB}">
      <text>
        <r>
          <rPr>
            <b/>
            <sz val="9"/>
            <color indexed="81"/>
            <rFont val="Tahoma"/>
            <family val="2"/>
          </rPr>
          <t>honor forkopimcam &amp; sekretariat</t>
        </r>
      </text>
    </comment>
    <comment ref="C59" authorId="1" shapeId="0" xr:uid="{7EA7372A-F921-4EA8-8095-CC0CCBD01D61}">
      <text>
        <r>
          <rPr>
            <sz val="9"/>
            <color indexed="81"/>
            <rFont val="Tahoma"/>
            <family val="2"/>
          </rPr>
          <t>jumlah desa mandiri dibagi jumlah desa x 100%</t>
        </r>
      </text>
    </comment>
    <comment ref="I64" authorId="1" shapeId="0" xr:uid="{2B7D5EFD-68E3-4552-B3D2-E1B32850972E}">
      <text>
        <r>
          <rPr>
            <b/>
            <sz val="9"/>
            <color indexed="81"/>
            <rFont val="Tahoma"/>
            <family val="2"/>
          </rPr>
          <t>pilkades serentak</t>
        </r>
      </text>
    </comment>
    <comment ref="K64" authorId="1" shapeId="0" xr:uid="{8A34F730-B3A9-42D4-BD0A-797AE1BB304B}">
      <text>
        <r>
          <rPr>
            <b/>
            <sz val="9"/>
            <color indexed="81"/>
            <rFont val="Tahoma"/>
            <family val="2"/>
          </rPr>
          <t>pilkades serentak</t>
        </r>
      </text>
    </comment>
  </commentList>
</comments>
</file>

<file path=xl/sharedStrings.xml><?xml version="1.0" encoding="utf-8"?>
<sst xmlns="http://schemas.openxmlformats.org/spreadsheetml/2006/main" count="1313" uniqueCount="690">
  <si>
    <t>No</t>
  </si>
  <si>
    <t>Satuan</t>
  </si>
  <si>
    <t>Target Renstra Perangkat Daerah Pada Tahun Ke-</t>
  </si>
  <si>
    <t>Keterangan</t>
  </si>
  <si>
    <t xml:space="preserve">diisi nomor urut indikator </t>
  </si>
  <si>
    <t>Kolom 1</t>
  </si>
  <si>
    <t>Kolom 2</t>
  </si>
  <si>
    <t>Kolom 3</t>
  </si>
  <si>
    <t>Kolom 4</t>
  </si>
  <si>
    <t>Kolom 5</t>
  </si>
  <si>
    <t>Tujuan</t>
  </si>
  <si>
    <t>Sasaran</t>
  </si>
  <si>
    <t>Kondisi Awal</t>
  </si>
  <si>
    <t xml:space="preserve">Keterangan </t>
  </si>
  <si>
    <t>: diisi dengan indikator kinerja tujuan dan indikator kinerja sasaran</t>
  </si>
  <si>
    <t>Kolom 6</t>
  </si>
  <si>
    <t>: diisi dengan sasaran perangkat daerah dalam mencapai tujuan. Satu tujuan bisa lebih dari satu sasaran</t>
  </si>
  <si>
    <t>Kolom 7</t>
  </si>
  <si>
    <t xml:space="preserve">: diisi dengan target per tahun </t>
  </si>
  <si>
    <t>: diisi dengan strategi/ cara untuk mencapai target yang sudah ditetapkan</t>
  </si>
  <si>
    <t>Kolom 8</t>
  </si>
  <si>
    <t xml:space="preserve">Indikator </t>
  </si>
  <si>
    <t>: diisi dengan nomor urut</t>
  </si>
  <si>
    <t>kolom 2</t>
  </si>
  <si>
    <t xml:space="preserve">: diisi dengan satuan </t>
  </si>
  <si>
    <t>: diisi dengan target kinerja per tahun</t>
  </si>
  <si>
    <t xml:space="preserve">apabila indikator bersifat negatif semakin turun semakin baik maka rumusnya adalah  (Target-(Realiasai-Target))/Target X 100%. </t>
  </si>
  <si>
    <t>apabila indikator bersifat positif semakin tinggi semakin baik maka rumusnya adalah realisasi/Target X 100</t>
  </si>
  <si>
    <t xml:space="preserve">diisi persentase capaian antara capaian dan target kinerja </t>
  </si>
  <si>
    <t>diisi satuan (misalnya unit, persen, permil, dll)</t>
  </si>
  <si>
    <t>Persentase Capaian Pada Tahun Ke- (%)</t>
  </si>
  <si>
    <t>Target Kinerja Setiap Tahun</t>
  </si>
  <si>
    <t>:diisi dengan satuan dari indikator yang ditetapkan (bisa indeks, persen, dst)</t>
  </si>
  <si>
    <t>: kebutuhan pendanaan indikatif</t>
  </si>
  <si>
    <t>Realisasi Capaian Kinerja Pada Tahun Ke-</t>
  </si>
  <si>
    <t xml:space="preserve">Indikator Kinerja </t>
  </si>
  <si>
    <t>Realisasi Tahun</t>
  </si>
  <si>
    <t>Pertumbuhan Kinerja</t>
  </si>
  <si>
    <t>Rata-Rata</t>
  </si>
  <si>
    <t>4-8</t>
  </si>
  <si>
    <t>diisi dengan realisasi setiap tahunnya</t>
  </si>
  <si>
    <t>9-12</t>
  </si>
  <si>
    <t>diisi dengan persentase kenaikan atau penurununan kinerja setiap tahunnya</t>
  </si>
  <si>
    <t>diisi dengan rata-rata kinerja berdasarkan nilai pertumbuhan kinerja</t>
  </si>
  <si>
    <t>kolom 14</t>
  </si>
  <si>
    <t>kolom 15</t>
  </si>
  <si>
    <t>kolom 16</t>
  </si>
  <si>
    <t>: diisi dengan kondisi awal, yaitu data  tahun 2024</t>
  </si>
  <si>
    <t>: diiisi dengan kebijakan yang ditempuh untuk mencapai target yang ditetapkan</t>
  </si>
  <si>
    <t>: diisi dengan program yang akan dilaksanakan untuk mencapai target yang ditetapkan</t>
  </si>
  <si>
    <t>Indikator Kinerja Tujuan/ Sasaran/ Program Renstra</t>
  </si>
  <si>
    <t>: diisi dengan formula dari indikator tujuan dan indikator sasaran yang ditetapkan OPD</t>
  </si>
  <si>
    <t>Global</t>
  </si>
  <si>
    <t>Nasional</t>
  </si>
  <si>
    <t>Regional</t>
  </si>
  <si>
    <t>NSPK DAN SASARAN RPJMD YANG RELEVAN</t>
  </si>
  <si>
    <t>TUJUAN</t>
  </si>
  <si>
    <t>SASARAN</t>
  </si>
  <si>
    <t>INDIKATOR</t>
  </si>
  <si>
    <t>: diisi NSPK DAN SASARAN RPJMD YANG RELEVAN</t>
  </si>
  <si>
    <t>:  diisi tujuan perangkat daerah dalam menjawab NSPK DAN SASARAN RPJMD YANG RELEVAN</t>
  </si>
  <si>
    <t>Kolom 8-13</t>
  </si>
  <si>
    <t>TAHAP I 
(2026)</t>
  </si>
  <si>
    <t>TAHAP II
(2027)</t>
  </si>
  <si>
    <t>TAHAP III
(2028)</t>
  </si>
  <si>
    <t>TAHAP IV
(2029)</t>
  </si>
  <si>
    <t>TAHAP V
(2030)</t>
  </si>
  <si>
    <t>NO</t>
  </si>
  <si>
    <t>OPERASIONALISASI NSPK</t>
  </si>
  <si>
    <t>ARAH KEBIJAKAN RPJMD</t>
  </si>
  <si>
    <t>ARAH KEBIJAKAN RENSTRA PD</t>
  </si>
  <si>
    <t>Ket</t>
  </si>
  <si>
    <t>Outcome</t>
  </si>
  <si>
    <t>Output</t>
  </si>
  <si>
    <t>Program/Kegiatan/Sub Kegiatan</t>
  </si>
  <si>
    <t>Ket.</t>
  </si>
  <si>
    <t>INDIKATOR OUTCOME/OUTPUT</t>
  </si>
  <si>
    <t>BASELINE 
2024</t>
  </si>
  <si>
    <t>TARGET DAN PAGU</t>
  </si>
  <si>
    <t>: Diisi BIDANG URUSAN/PROGRAM/OUTCOME/KEGIATAN/SUB KEGIATAN/OUTPUT</t>
  </si>
  <si>
    <t>TARGET</t>
  </si>
  <si>
    <t>PAGU</t>
  </si>
  <si>
    <t>: Disisi Indikator Oucome dan Output</t>
  </si>
  <si>
    <t>Kolom 4,6,8,10,12</t>
  </si>
  <si>
    <t xml:space="preserve">: diisi dengan target kinerja per tahun </t>
  </si>
  <si>
    <t>Kolom 5,7,9,11,13</t>
  </si>
  <si>
    <t>Kolom 14</t>
  </si>
  <si>
    <t>: Diisi NSPK DAN SASARAN RPJMD YANG RELEVAN</t>
  </si>
  <si>
    <t>: Disisi Tujuan PD</t>
  </si>
  <si>
    <t>: diisi Sasaran PD</t>
  </si>
  <si>
    <t>: diisi dengan Outcome</t>
  </si>
  <si>
    <t>: diisi dengan Output</t>
  </si>
  <si>
    <t>: Diisi Indikator Tujuan dan Sasaran</t>
  </si>
  <si>
    <t>: Diisi Nomenklatur Program, Kegiatan dan Sub Kegiatan</t>
  </si>
  <si>
    <t xml:space="preserve">: Diisi keterangan yang dibutuhkan </t>
  </si>
  <si>
    <t>PROGRAM PRIORITAS</t>
  </si>
  <si>
    <t>OUTCOME</t>
  </si>
  <si>
    <t>KEGIATAN/SUBKEGIATAN</t>
  </si>
  <si>
    <t>: Diisi Nomor urut</t>
  </si>
  <si>
    <t>: Disisi Program Prioritas Bupati sesuai Kewenangan PD</t>
  </si>
  <si>
    <t>: diisi Outcome yang akan dicapai</t>
  </si>
  <si>
    <t>: diisi Kegiatan dan Sub Kegiatan yang mendukung Program Prioritas Bupati</t>
  </si>
  <si>
    <t>: diisi dengan indikator kinerja utama perangkat daerah</t>
  </si>
  <si>
    <t>Kolom 4-9</t>
  </si>
  <si>
    <t>Kolom 10</t>
  </si>
  <si>
    <t>: diisi dengan keterangan yang diperlukan</t>
  </si>
  <si>
    <t>: diisi dengan indikator kinerja kunci perangkat daerah</t>
  </si>
  <si>
    <t>4-9</t>
  </si>
  <si>
    <t>10-13</t>
  </si>
  <si>
    <t>14-17</t>
  </si>
  <si>
    <t>diisi dengan target indikator dalam renstra PD 2021-2026, apabila indikator baru tidak perlu diiisi</t>
  </si>
  <si>
    <t>diisi dengan capaian indikator kinerja renstra PD 2021-2024</t>
  </si>
  <si>
    <t>Keterangan :</t>
  </si>
  <si>
    <t>Penahapan pembangunan dimaksud adalah prioritas pembangunan tahunan dalam rangka pencapaian tujuan dan sasaran Perangkat Daerah.</t>
  </si>
  <si>
    <t>Arah Kebijakan Renstra PD tahun 2025-2029 adalah rangkaian kerja yang merupakan operaionalisasi NSPK sesuai dengan tugas dan fungsi PD dan Arah Kebijakan RPJMD serta selaras dengan strategi dalam rangka mencapai target dan sasaran Renstra PD</t>
  </si>
  <si>
    <t xml:space="preserve">Tabel Pencapaian Kinerja Pelayanan Tahun 2020-2024 </t>
  </si>
  <si>
    <t>Tabel Evaluasi Indikator Kinerja Pelayanan Tahun 2021-2026</t>
  </si>
  <si>
    <t>Tabel Teknik Menyimpulkan ISU Strategis PD</t>
  </si>
  <si>
    <t>Tabel  TUJUAN DAN SASARAN JANGKA MENENGAH PELAYANAN PERANGKAT DAERAH</t>
  </si>
  <si>
    <t>Tabel Penahapan Renstra PD</t>
  </si>
  <si>
    <t>Tabel Teknik Merumuskan Program/Kegiatan/Sub Kegiatan PD</t>
  </si>
  <si>
    <t>Tabel Rencana Program/Kegiatan/Sub Kegiatan</t>
  </si>
  <si>
    <t>Tabel Teknik Merumuskan Arah Kebijakan Renstra PD</t>
  </si>
  <si>
    <t>Tabel Daftar Sub Kegiatan Prioritas dalam Mendukung Program Prioritas Pembangunan Daerah</t>
  </si>
  <si>
    <t>Tabel Indikator Kinerja Utama PD (IKU)</t>
  </si>
  <si>
    <t>Tabel Indikator Kinerja Kunci PD (IKK)</t>
  </si>
  <si>
    <t>Tingkat Pendidikan</t>
  </si>
  <si>
    <t>PNS</t>
  </si>
  <si>
    <t>Jumlah</t>
  </si>
  <si>
    <t>L</t>
  </si>
  <si>
    <t>P</t>
  </si>
  <si>
    <t>SMP Sederajat</t>
  </si>
  <si>
    <t>SMA Sederajat</t>
  </si>
  <si>
    <t>D3</t>
  </si>
  <si>
    <t>S1</t>
  </si>
  <si>
    <t>S2</t>
  </si>
  <si>
    <t>S3</t>
  </si>
  <si>
    <t>diisi nomor berdasarkan tingkat pendidikan</t>
  </si>
  <si>
    <t>diisi Tingkat Pendidikan SDM Perangkat Daerah</t>
  </si>
  <si>
    <t>diisi Jumlah SDM PNS Berdasarkan Jenis Kelamin Laki-Laki</t>
  </si>
  <si>
    <t>diisi Jumlah SDM PNS Berdasarkan Jenis Kelamin Perempuan</t>
  </si>
  <si>
    <t>diisi Jumlah SDM Non PNS Berdasarkan Jenis Kelamin Laki-Laki</t>
  </si>
  <si>
    <t>diisi Jumlah SDM Non PNS Berdasarkan Jenis Kelamin Perempuan</t>
  </si>
  <si>
    <t>Tabel SDM Perangkat Daerah (Berdasarkan Tingkat Pendidikan)</t>
  </si>
  <si>
    <t>diisi Jumlah SDM berdasarkan Tingkat Pendidikan</t>
  </si>
  <si>
    <t>Golongan</t>
  </si>
  <si>
    <t>Tabel SDM Perangkat Daerah (Berdasarkan Golongan)</t>
  </si>
  <si>
    <t>diisi nomor berdasarkan golongan</t>
  </si>
  <si>
    <t>diisi Golongan SDM Perangkat Daerah</t>
  </si>
  <si>
    <t>diisi Jumlah SDM Berdasarkan Jenis Kelamin Laki-Laki</t>
  </si>
  <si>
    <t>diisi Jumlah SDM Berdasarkan Jenis Kelamin Perempuan</t>
  </si>
  <si>
    <t>diisi Jumlah SDM berdasarkan Golongan</t>
  </si>
  <si>
    <t>Jenis Sarana dan Prasarana</t>
  </si>
  <si>
    <t>Kondisi</t>
  </si>
  <si>
    <t>Baik</t>
  </si>
  <si>
    <t>Rusak</t>
  </si>
  <si>
    <t>diisi nomor berdasarkan urutan Sarpras yang dimiliki</t>
  </si>
  <si>
    <t>diisi Jenis Sarana dan Prasarana Perangkat Daerah</t>
  </si>
  <si>
    <t>diisi Satuan (unit, M2, buah dll)</t>
  </si>
  <si>
    <t>diisi Jumlah Sarana dan Prasarana dalam kondisi baik</t>
  </si>
  <si>
    <t>diisi Jumlah Sarana dan Prasarana dalam kondisi Rusak</t>
  </si>
  <si>
    <t>diisi Jumlah Sarana dan Prasarana</t>
  </si>
  <si>
    <t>Kondisi Ahir Periode Renstra</t>
  </si>
  <si>
    <t>diisi indikator kinerja makro dan mikro  berdasarkan kewenangan (indikator dalam RPJPD, RPJMD/RPD, LPPD, LKjIP, LKPJ, SPM, SDGs)</t>
  </si>
  <si>
    <t>diisi indikator tujuan, sasaran, dan program renstra periode lalu</t>
  </si>
  <si>
    <t xml:space="preserve">A. Indikator Tujuan : </t>
  </si>
  <si>
    <t xml:space="preserve">B. Indikator Sasaran  : </t>
  </si>
  <si>
    <t xml:space="preserve">C. Indikator  Program </t>
  </si>
  <si>
    <t>Rumus menghitung Persentase capaian kinerja:</t>
  </si>
  <si>
    <t>Converse ( Semakin tinggi angka semakin baik kinerja )</t>
  </si>
  <si>
    <t xml:space="preserve">Contoh: </t>
  </si>
  <si>
    <t>Pertumbuhan Ekonomi, IPM, dll</t>
  </si>
  <si>
    <t xml:space="preserve">Rumus : </t>
  </si>
  <si>
    <t>Persentase capaian = Realisasi dibagi target dikali seratus</t>
  </si>
  <si>
    <t>Inverse ( Semakin tinggi angka semakin jelek  kinerjanya )</t>
  </si>
  <si>
    <t>Angka kemiskinan, AKI, Indeks Gini, dll</t>
  </si>
  <si>
    <t>Persentase capaian = ( Target dikurangi ( realisasi dikurangi target)) dibagi target dikali seratus</t>
  </si>
  <si>
    <t xml:space="preserve">Masalah </t>
  </si>
  <si>
    <t>SD</t>
  </si>
  <si>
    <t>JUMLAH</t>
  </si>
  <si>
    <t>Angka</t>
  </si>
  <si>
    <t>Na</t>
  </si>
  <si>
    <t>Indeks Pelayanan Publik (IPP)</t>
  </si>
  <si>
    <t>Indeks Kepuasan Masyarakat (IKM)</t>
  </si>
  <si>
    <t>Nilai SAKIP OPD</t>
  </si>
  <si>
    <t>Cakupan Penyelenggaraan Urusan Pemerintahan Umum</t>
  </si>
  <si>
    <t>Persentase Kontribusi Dana Desa/ Kelurahan untuk Pemberdayaan Masyarakat</t>
  </si>
  <si>
    <t>Jumlah Desa Dengan Swadaya Masyarakat ≥ Rp 20.000.000,-</t>
  </si>
  <si>
    <t>Capaian Urusan Pemerintahan yang dilimpahkan Kepada Camat</t>
  </si>
  <si>
    <t>Persentase Desa dengan tata kelola pemerintahan yang baik</t>
  </si>
  <si>
    <t>Station wagon</t>
  </si>
  <si>
    <t>unit</t>
  </si>
  <si>
    <t>Sepeda motor</t>
  </si>
  <si>
    <t>Lemari kayu</t>
  </si>
  <si>
    <t>filing kabinet</t>
  </si>
  <si>
    <t>Mesin absensi</t>
  </si>
  <si>
    <t>LCD projek</t>
  </si>
  <si>
    <t>meja rapat</t>
  </si>
  <si>
    <t>kursi rapat</t>
  </si>
  <si>
    <t>mesin pemotong rumput</t>
  </si>
  <si>
    <t>A.C.split</t>
  </si>
  <si>
    <t>Kipas angin</t>
  </si>
  <si>
    <t>kampor gas</t>
  </si>
  <si>
    <t>tabung gas</t>
  </si>
  <si>
    <t>televisi</t>
  </si>
  <si>
    <t>loudspeker</t>
  </si>
  <si>
    <t>mimbar/ podium</t>
  </si>
  <si>
    <t>meja kerja pejabat</t>
  </si>
  <si>
    <t>kurs pejabat</t>
  </si>
  <si>
    <t>kursi tamu di ruang pejabat</t>
  </si>
  <si>
    <t>Lemari arsip pejabat</t>
  </si>
  <si>
    <t>laptop</t>
  </si>
  <si>
    <t>printer</t>
  </si>
  <si>
    <t>Gedung kantor</t>
  </si>
  <si>
    <t>gudang</t>
  </si>
  <si>
    <t>gedung tempat ibadah</t>
  </si>
  <si>
    <t>gedung pertemuan</t>
  </si>
  <si>
    <t>taman permanen</t>
  </si>
  <si>
    <t>electric generating set</t>
  </si>
  <si>
    <t>gedung tempat tinggal</t>
  </si>
  <si>
    <t>Cakupan Penyelenggaraan Urusan Ketenteraman dan Ketertiban Umum</t>
  </si>
  <si>
    <t>60-70</t>
  </si>
  <si>
    <t>Belum optimalnya kualitas pelayanan publik</t>
  </si>
  <si>
    <t>belum optimalnya pemenuhan fasilitas pelayanan bagi masyarakat</t>
  </si>
  <si>
    <t>masih rendahnya nilai SAKIP</t>
  </si>
  <si>
    <t>urusan pemerintahan yang dilimpahkan ke Camat masih belum terstruktur dengan baik</t>
  </si>
  <si>
    <t>belum adanya rekap data dari desa mengenai jumlah dana pemberdayaan masyarakat</t>
  </si>
  <si>
    <t>belum adanya rekap data dari desa mengenai jumlah dana swadaya masyarakat</t>
  </si>
  <si>
    <t>kurang maksimalnya pelaksanaan urusan ketentraman dan ketertiban umum</t>
  </si>
  <si>
    <t>urusan pemerintahan umum masih minim</t>
  </si>
  <si>
    <t>belum ada pengukuran IKM Desa</t>
  </si>
  <si>
    <t>Pelayanan Publik dan Tata Kelola Pemerintahan Belum Maksimal</t>
  </si>
  <si>
    <t>Tata Kelola Pemerintahan yang dinamis</t>
  </si>
  <si>
    <t>angka</t>
  </si>
  <si>
    <t>Program Penunjang Urusan Pemerintahan Daerah Kabupaten/Kota</t>
  </si>
  <si>
    <t>Perencanaan, Penganggaran, dan Evaluasi Kinerja Perangkat Daerah</t>
  </si>
  <si>
    <t>Tersusunnya Dokumen Perencanaan Perangkat Daerah</t>
  </si>
  <si>
    <t>Jumlah Dokumen Perencanaan Perangkat Daerah</t>
  </si>
  <si>
    <t>Penyusunan Dokumen Perencanaan Perangkat Daerah</t>
  </si>
  <si>
    <t>Terlaksananya Evaluasi Kinerja Perangkat Daerah</t>
  </si>
  <si>
    <t>Jumlah Laporan Evaluasi Kinerja Perangkat Daerah</t>
  </si>
  <si>
    <t>Evaluasi Kinerja Perangkat Daerah</t>
  </si>
  <si>
    <t>Administrasi Keuangan Perangkat Daerah</t>
  </si>
  <si>
    <t>Tersedianya Gaji dan Tunjangan ASN</t>
  </si>
  <si>
    <t>Jumlah orang yang menerima gaji dan tunjangan ASN</t>
  </si>
  <si>
    <t>Penyediaan Gaji dan Tunjangan ASN</t>
  </si>
  <si>
    <t>Jumlah Dokumen Penatausahaan dan Pengujian/Verifikasi Keuangan SKPD</t>
  </si>
  <si>
    <t>Pelaksanaan Penatausahaan dan Pengujian/Verifikasi Keuangan SKPD</t>
  </si>
  <si>
    <t>Tersedianya Laporan Keuangan Akhir Tahun SKPD dan Laporan Hasil
Koordinasi Penyusunan Laporan Keuangan Akhir Tahun SKPD</t>
  </si>
  <si>
    <t>Jumlah Laporan Keuangan Akhir Tahun SKPD dan Laporan Hasil Koordinassi Penyusunan Laporan Keuangan Akhir Tahun SKPD</t>
  </si>
  <si>
    <t>Koordinasi dan Penyusunan Laporan Keuangan Akhir Tahun SKPD</t>
  </si>
  <si>
    <t>Administrasi Kepegawaian Perangkat Daerah</t>
  </si>
  <si>
    <t>Terlaksananya Pendataan dan Pengolahan Administrasi Kepegawaian</t>
  </si>
  <si>
    <t>Jumlah Dokumen Pendataan dan Pengolahan Administrasi Kepegawaian</t>
  </si>
  <si>
    <t>Pendataan dan Pengolahan Administrasi Kepegawaian</t>
  </si>
  <si>
    <t>Terlaksananya Monitoring, Evaluasi, dan Penilaian Kinerja Pegawai</t>
  </si>
  <si>
    <t>Jumlah Dokumen Monitoring, Evaluasi dan Penilaian Kinerja Pegawai</t>
  </si>
  <si>
    <t>Monitoring, Evaluasi dan Penilaian Kinerja Pegawai</t>
  </si>
  <si>
    <t>Persentase Pemenuhan Pelayanan Umum</t>
  </si>
  <si>
    <t>Administrasi Umum Perangkat Daerah</t>
  </si>
  <si>
    <t>Tersedianya Komponen Instalasi Listrik/Penerangan Bangunan Kantor</t>
  </si>
  <si>
    <t>Jumlah Paket Komponen Instalasi Listrik/Penerangan Bangunan Kantor yang disediakan</t>
  </si>
  <si>
    <t>Penyediaan Komponen Instalasi Listrik/Penerangan Bangunan Kantor</t>
  </si>
  <si>
    <t>Tersedianya Bahan Logistik Kantor</t>
  </si>
  <si>
    <t>Jumlah Paket Bahan Logistik Kantor yang Disediakan</t>
  </si>
  <si>
    <t>Penyediaan Bahan Logistik Kantor</t>
  </si>
  <si>
    <t>Tersedianya Barang Cetakan dan Penggandaan</t>
  </si>
  <si>
    <t>Jumlah Paket Barang Cetakan dan Penggandaan yang Disediakan</t>
  </si>
  <si>
    <t>Penyediaan Barang Cetakan dan Penggandaan</t>
  </si>
  <si>
    <t>Tersedianya Bahan/Material</t>
  </si>
  <si>
    <t>Jumlah Paket Bahan/Material yang Disediakan</t>
  </si>
  <si>
    <t>Penyediaan Bahan/Material</t>
  </si>
  <si>
    <t>Terlaksananya Penyelenggaraan Rapat Koordinasi dan Konsultasi
SKPD</t>
  </si>
  <si>
    <t>Jumlah Laporan Penyelenggaraan Rapat Koordinasi dan Konsultasi SKPD</t>
  </si>
  <si>
    <t>Penyelenggaraan Rapat Koordinasi dan Konsultasi SKPD</t>
  </si>
  <si>
    <t>Pengadaan Barang Milik Daerah Penunjang Urusan Pemerintah Daerah</t>
  </si>
  <si>
    <t>Tersedianya Peralatan dan Mesin Lainnya</t>
  </si>
  <si>
    <t>Jumlah Unit Peralatan dan Mesin
Lainnya yang Disediakan</t>
  </si>
  <si>
    <t>Pengadaan Peralatan dan Mesin
Lainnya</t>
  </si>
  <si>
    <t>Tersedianya Gedung Kantor atau Bangunan Lainnya</t>
  </si>
  <si>
    <t>Jumlah Unit Gedung Kantor atau
Bangunan Lainnya yang Disediakan</t>
  </si>
  <si>
    <t>Pengadaan Gedung Kantor atau
Bangunan Lainnya</t>
  </si>
  <si>
    <t>Penyediaan Jasa Penunjang Urusan Pemerintahan Daerah</t>
  </si>
  <si>
    <t>Tersedianya Jasa Komunikasi, Sumber Daya Air dan Listrik</t>
  </si>
  <si>
    <t>Jumlah Laporan Penyediaan Jasa Komunikasi, Sumber Daya Air dan Listrik yang Disediakan</t>
  </si>
  <si>
    <t>Penyediaan Jasa Komunikasi, Sumber Daya Air dan Listrik</t>
  </si>
  <si>
    <t>Tersedianya Jasa Pelayanan Umum Kantor</t>
  </si>
  <si>
    <t>Jumlah Laporan Penyediaan Jasa Pelayanan Umum Kantor yang Disediakan</t>
  </si>
  <si>
    <t>Penyediaan Jasa Pelayanan Umum Kantor</t>
  </si>
  <si>
    <t>Persentase Barang Milik Daerah dengan Kondisi Baik</t>
  </si>
  <si>
    <t>Pemeliharaan Barang Milik Daerah Penunjang Urusan Pemerintahan</t>
  </si>
  <si>
    <t>Tersedianya Jasa Pemeliharaan, Biaya Pemeliharaan dan Pajak
Kendaraan Perorangan Dinas atau Kendaraan Dinas Jabatan</t>
  </si>
  <si>
    <t>Jumlah Kendaraan Perorangan Dinas atau Kendaraan Dinas Jabatan yang Dipelihara dan Dibayarkan Pajaknya</t>
  </si>
  <si>
    <t>Penyediaan Jasa Pemeliharaan, Biaya Pemeliharaan dan Pajak Kendaraan Perorangan Dinas atau Kendaraan Dinas Jabatan</t>
  </si>
  <si>
    <t>Terlaksananya pemeliharaan Peralatan dan Mesin Lainnya</t>
  </si>
  <si>
    <t>Terlaksananya 
Pemeliharaan/Rehabilitasi Gedung Kantor dan Bangunan Lainnya</t>
  </si>
  <si>
    <t>Jumlah Gedung Kantor dan
Bangunan Lainnya yang
Dipelihara/Direhabilitasi</t>
  </si>
  <si>
    <t>Program Penyelenggaraan Pemerintahan dan Pelayanan Publik</t>
  </si>
  <si>
    <t>Koordinasi Penyelenggaraan Kegiatan Pemerintahan di Tingkat Kecamatan</t>
  </si>
  <si>
    <t>Meningkatnya Efektifitas Kegiatan Pemerintahan di Tingkat Kecamatan</t>
  </si>
  <si>
    <t>Jumlah Dokumen Peningkatan Efektifitas Kegiatan Pemerintahan di Tingkat Kecamatan</t>
  </si>
  <si>
    <t>Peningkatan Efektifitas Kegiatan Pemerintahan di Tingkat Kecamatan</t>
  </si>
  <si>
    <t>Penyelenggaraan Urusan Pemerintahan yang Tidak Dilaksanakan oleh Unit Kerja Perangkat Daerah yang Ada di Kecamatan</t>
  </si>
  <si>
    <t>Meningkatnya Efektifitas Pelaksanaan Pelayanan kepada Masyarakat di Wilayah Kecamatan</t>
  </si>
  <si>
    <t>Peningkatan Efektifitas Pelaksanaan Pelayanan kepada Masyarakat di Wilayah Kecamatan</t>
  </si>
  <si>
    <t>Pelaksanaan Urusan Pemerintahan yang Dilimpahkan kepada Camat</t>
  </si>
  <si>
    <t>Terlaksananya Urusan Pemerintahan yang Terkait dengan Kewenangan Lain yang Dilimpahkan</t>
  </si>
  <si>
    <t>Jumlah Laporan Pelaksanaan
Kewenangan Lain yang Dilimpahkan</t>
  </si>
  <si>
    <t>Pelaksanaan Urusan Pemerintahan yang Terkait dengan Kewenangan Lain yang Dilimpahkan</t>
  </si>
  <si>
    <t>Program Pemberdayaan Masyarakat Desa dan Kelurahan</t>
  </si>
  <si>
    <t>Koordinasi Kegiatan Pemberdayaan
Desa</t>
  </si>
  <si>
    <t>Meningkatnya Efektifitas Kegiatan Pemberdayaan Masyarakat di Wilayah
Kecamatan</t>
  </si>
  <si>
    <t>Program Koordinasi Ketentraman dan Ketertiban Umum</t>
  </si>
  <si>
    <t>Koordinasi Upaya Penyelenggaraan
Ketenteraman dan Ketertiban Umum</t>
  </si>
  <si>
    <t>Terlaksananya Sinergitas dengan Kepolisian Negara Republik Indonesia, Tentara Nasional Indonesia dan Instansi Vertikal di Wilayah Kecamatan</t>
  </si>
  <si>
    <t>Cakupan penyelenggaraan urusan pemerintahan umum</t>
  </si>
  <si>
    <t>Program Penyelenggaraan Urusan Pemerintahan Umum</t>
  </si>
  <si>
    <t>Penyelenggaraan Urusan
Pemerintahan Umum Sesuai
Penugasan Kepala Daerah</t>
  </si>
  <si>
    <t>Terlaksananya Pembinaan Wawasan
Kebangsaan dan Ketahanan Nasional
dalam rangka Memantapkan
Pengamalan Pancasila, Pelaksanaan
Undang-Undang Dasar Negara Republik Indonesia Tahun 1945,
Pelestarian Bhinneka Tunggal Ika serta Pemertahanan dan
Pemeliharaan Keutuhan Negara Kesatuan Republik Indonesia</t>
  </si>
  <si>
    <t>Terlaksananya Fasilitasi, Koordinasi dan Pembinaan (Bimtek, Sosialisasi, Konsultasi) Wawasan Kebangsaan
dan Ketahanan Nasional</t>
  </si>
  <si>
    <t>Program Pembinaan dan Pengawasan Pemerintahan Desa</t>
  </si>
  <si>
    <t>Fasilitasi, Rekomendasi dan
Koordinasi Pembinaan dan
Pengawasan Pemerintahan Desa</t>
  </si>
  <si>
    <t>Terlaksananya Fasilitasi Administrasi Tata Pemerintahan Desa</t>
  </si>
  <si>
    <t>Jumlah Dokumen yang Difasilitasi
dalam rangka Administrasi Tata
Pemerintahan Desa</t>
  </si>
  <si>
    <t>Fasilitasi Administrasi Tata
Pemerintahan Desa</t>
  </si>
  <si>
    <t>Terlaksananya Fasilitasi Pengelolaan Keuangan Desa dan pendayagunaan
Aset Desa</t>
  </si>
  <si>
    <t>Jumlah Dokumen yang Difasilitasi
dalam rangka Pengelolaan Keuangan Desa dan Pendayagunaan Aset Desa</t>
  </si>
  <si>
    <t>Fasilitasi Pengelolaan Keuangan Desa
dan Pendayagunaan Aset Desa</t>
  </si>
  <si>
    <t>Terlaksananya Fasilitasi Pelaksanaan Tugas Kepala Desa dan Perangkat Desa</t>
  </si>
  <si>
    <t>Jumlah Dokumen Fasilitasi dalam
rangka Pelaksanaan Tugas Kepala
Desa dan Perangkat Desa</t>
  </si>
  <si>
    <t>Fasilitasi Pelaksanaan Tugas Kepala
Desa dan Perangkat Desa</t>
  </si>
  <si>
    <t>Terlaksananya Fasilitasi Pelaksanaan Pemilihan Kepala Desa</t>
  </si>
  <si>
    <t>Jumlah Dokumen Fasilitasi dalam
rangka Pelaksanaan Pemilihan
Kepala Desa</t>
  </si>
  <si>
    <t>Fasilitasi Pelaksanaan Pemilihan
Kepala Desa</t>
  </si>
  <si>
    <t>Terlaksananya Fasilitasi Penyusunan Perencanaan Pembangunan Partisipatif</t>
  </si>
  <si>
    <t>Jumlah Dokumen Fasilitasi dalam
rangka Perencanaan Pembangunan
Partisipatif</t>
  </si>
  <si>
    <t>Fasilitasi Penyusunan Perencanaan
Pembangunan Partisipatif</t>
  </si>
  <si>
    <t>Terlaksananya penatausahaan dan pengujian/Verifikasi Keuangan SKPD</t>
  </si>
  <si>
    <t>Persentase Ketercukupan Sarana Prasarana Aparatur</t>
  </si>
  <si>
    <t>Peningkatan Partisipasi Masyarakat dalam Forum Musyawarah Perencanaan Pembangunan di Desa</t>
  </si>
  <si>
    <t>Jumlah Lembaga Kemasyarakatan yang Berpartisipasi dalam Forum Musyawarah Perencanaan Pembangunan di Desa</t>
  </si>
  <si>
    <t>Jumlah Laporan Peningkatan
Efektivitas Kegiatan Pemberdayaan Masyarakat di Wilayah Kecamatan</t>
  </si>
  <si>
    <t>Sinergitas dengan Kepolisian Negara Republik Indonesia, Tentara Nasional Indonesia dan Instansi Vertikal di
Wilayah Kecamatan</t>
  </si>
  <si>
    <t>Persentase Penyelenggaraan Urusan Pemerintahan Umum Sesuai Penugasan Kepala Daerah</t>
  </si>
  <si>
    <t>Jumlah Orang yang Mengikuti
Pembinaan Wawasan Kebangsaan dan Ketahanan Nasional dalam rangka Memantapkan Pengamalan
Pancasila, Pelaksanaan Undang Undang Dasar Negara Republik Indonesia Tahun 1945, Pelestarian Bhinneka Tunggal Ika serta Pemertahanan dan Pemeliharaan Keutuhan Negara Kesatuan Republik
Indonesia</t>
  </si>
  <si>
    <t>Pembinaan Wawasan Kebangsaan dan Ketahanan Nasional dalam rangka Memantapkan Pengamalan
Pancasila, Pelaksanaan Undang Undang Dasar Negara Republik Indonesia Tahun 1945, Pelestarian Bhinneka Tunggal Ika serta Pemertahanan dan Pemeliharaan Keutuhan Negara Kesatuan Republik
Indonesia</t>
  </si>
  <si>
    <t>Rata-rata IKM Desa</t>
  </si>
  <si>
    <t>Jumlah Peralatan dan Mesin Lainnya yang Dipelihara</t>
  </si>
  <si>
    <t>Pemeliharaan Peralatan dan Mesin Lainnya</t>
  </si>
  <si>
    <t>Pemeliharaan/Rehabilitasi Gedung Kantor dan Bangunan Lainnya</t>
  </si>
  <si>
    <t>Jumlah Laporan Peningkatan
Efektifitas Pelaksanaan Pelayanan kepada Masyarakat di Wilayah Kecamatan</t>
  </si>
  <si>
    <t>Jumlah Orang yang Mengikuti
Fasilitasi, Koordinasi dan Pembinaan (Bimtek, Sosialisasi, Konsultasi)
Wawasan Kebangsaan dan
Ketahanan Nasional</t>
  </si>
  <si>
    <t>Fasilitasi, Koordinasi dan Pembinaan (Bimtek, Sosialisasi, Konsultasi)
Wawasan Kebangsaan dan
Ketahanan Nasiona</t>
  </si>
  <si>
    <t>URUSAN: UNSUR KEWILAYAHAN</t>
  </si>
  <si>
    <t>BIDANG URUSAN: KECAMATAN</t>
  </si>
  <si>
    <t>sd</t>
  </si>
  <si>
    <t>2 dokumen</t>
  </si>
  <si>
    <t>5 laporan</t>
  </si>
  <si>
    <t>12 dokumen</t>
  </si>
  <si>
    <t>1 laporan</t>
  </si>
  <si>
    <t>12 paket</t>
  </si>
  <si>
    <t>12 laporan</t>
  </si>
  <si>
    <t>2 unit</t>
  </si>
  <si>
    <t>1 unit</t>
  </si>
  <si>
    <t>1 dokumen</t>
  </si>
  <si>
    <t>-</t>
  </si>
  <si>
    <t>Fasilitasi Pengelolaan Keuangan Desa dan Pendayagunaan Aset Desa</t>
  </si>
  <si>
    <t>7 lembaga</t>
  </si>
  <si>
    <t>100 orang</t>
  </si>
  <si>
    <t>Fasilitasi, Koordinasi dan Pembinaan (Bimtek, Sosialisasi, Konsultasi) Wawasan Kebangsaan dan Ketahanan Nasional</t>
  </si>
  <si>
    <t>Penyediaan Peralatan Rumah Tangga</t>
  </si>
  <si>
    <t>Jumlah Paket Peralatan rumah tangga yang Disediakan</t>
  </si>
  <si>
    <t>20 unit</t>
  </si>
  <si>
    <t>19 unit</t>
  </si>
  <si>
    <t>Sinergitas dengan Kepolisian Negara Republik Indonesia, Tentara Nasional Indonesia dan Instansi Vertikal di Wilayah Kecamatan</t>
  </si>
  <si>
    <t>Koordinasi Upaya Penyelenggaraan Ketenteraman dan Ketertiban Umum</t>
  </si>
  <si>
    <t>27 orang</t>
  </si>
  <si>
    <t>Komposisi Pegawai Kecamatan Kragan Kabupaten Rembang Tahun 2024 Berdasarkan Jabatan</t>
  </si>
  <si>
    <t>Jabatan</t>
  </si>
  <si>
    <t>Kelas Jabatan</t>
  </si>
  <si>
    <t xml:space="preserve">Jumlah Pegawai </t>
  </si>
  <si>
    <t>Persentase Terhadap Pegawai (%)</t>
  </si>
  <si>
    <t>A</t>
  </si>
  <si>
    <t>Jabatan Struktural</t>
  </si>
  <si>
    <t>B</t>
  </si>
  <si>
    <t>Meningkatkan Kualitas Pelayanan Publik</t>
  </si>
  <si>
    <t>Meningkatnya Kualitas Pelayanan Publik</t>
  </si>
  <si>
    <t>Indeks Pelayanan Publik</t>
  </si>
  <si>
    <t>Indeks Kepuasan Masyarakat</t>
  </si>
  <si>
    <t>ISU Strategis OPD</t>
  </si>
  <si>
    <t>Peningkatan Efektifitas Kegiatan Pemberdayaan Masyarakat di Wilayah Kecamatan</t>
  </si>
  <si>
    <t>Eselon IIIa</t>
  </si>
  <si>
    <t>Eselon IIIb</t>
  </si>
  <si>
    <t>Eselon IVa</t>
  </si>
  <si>
    <t>Eselon IVb</t>
  </si>
  <si>
    <t>Jabatan Fungsional Umum</t>
  </si>
  <si>
    <t>Pengelola Pemanfaatan Barang Milik Daerah</t>
  </si>
  <si>
    <t>Pengadministrasi Umum</t>
  </si>
  <si>
    <t>Pengelola Kepegawaian</t>
  </si>
  <si>
    <t>Pengelola Keuangan</t>
  </si>
  <si>
    <t>Pengelola Pemberdayaan Masyarakat dan Kelembagaan</t>
  </si>
  <si>
    <t>Pengelola Monitoring dan Evaluasi Penyelengaaraan Pemerintahan Desa</t>
  </si>
  <si>
    <t xml:space="preserve">Tujuan: </t>
  </si>
  <si>
    <t xml:space="preserve">Sasaran: </t>
  </si>
  <si>
    <t>Meningkatkan kualitas Pelayanan Kecamatan</t>
  </si>
  <si>
    <t>kasi PM</t>
  </si>
  <si>
    <t>kasi pelayanan publik</t>
  </si>
  <si>
    <t>sekretariat</t>
  </si>
  <si>
    <t>Penguatan akuntabilitas dan tata kelola internal kecamatan</t>
  </si>
  <si>
    <t>Perwujudan akuntabilitas dan tata kelola internal kecamatan yang modern</t>
  </si>
  <si>
    <t>Peningkatan kualitas 
pelayanan kecamatan</t>
  </si>
  <si>
    <t>Pengembangan kualitas pelayanan kecamatan</t>
  </si>
  <si>
    <t>Penguatan kualitas pelayanan kecamatan</t>
  </si>
  <si>
    <t>Pemantapan kualitas 
pelayanan kecamatan</t>
  </si>
  <si>
    <t>Perwujudan pelayanan kecamatan yang berkualitas</t>
  </si>
  <si>
    <t>kasi pelayanan</t>
  </si>
  <si>
    <t>Peningkatan kualitas pengelolaan keuangan desa dan mutu layanan desa</t>
  </si>
  <si>
    <t>Pengembangan kualitas 
pengelolaan keuangan desa dan mutu layanan desa</t>
  </si>
  <si>
    <t>Penguatan pengelolaan keuangan desa dan mutu layanan desa</t>
  </si>
  <si>
    <t>Pemantapan pengelolaan keuangan desa dan mutu layanan desa</t>
  </si>
  <si>
    <t>Perwujudan pengelolaan keuangan desa dan  layanan desa yang bermutu</t>
  </si>
  <si>
    <t>kasi binwas</t>
  </si>
  <si>
    <t>Peningkatan kualitas pemberdayaan masyrakat desa dan peningkatan keluarga sejahtera</t>
  </si>
  <si>
    <t>Pengembangan kualitas pemberdayaan masyrakat desa dan peningkatan keluarga sejahtera</t>
  </si>
  <si>
    <t>Penguatan kegiatan pemberdayaan masyrakat desa dan peningkatan keluarga sejahtera</t>
  </si>
  <si>
    <t>Pemantapan kualitas pemberdayaan masyrakat desa dan peningkatan keluarga sejahtera</t>
  </si>
  <si>
    <t>Peningkatan ketentraman dan ketertiban masyarakat</t>
  </si>
  <si>
    <t>Pengembangan sinergitas ketentraman dan ketertiban masyarakat</t>
  </si>
  <si>
    <t>Penguatan sinergitas ketentraman dan ketertiban masyarakat</t>
  </si>
  <si>
    <t>Pemantapan ketentraman dan ketertiban masyarakat</t>
  </si>
  <si>
    <t>Perwujudan ketentraman dan ketertiban masyarakat</t>
  </si>
  <si>
    <t>kasi trantibum</t>
  </si>
  <si>
    <t>Pemantapan akuntabilitas dan tata kelola internal kecamatan</t>
  </si>
  <si>
    <t>Peningkatan akuntabilitas dan kualitas tata kelola internal kecamatan</t>
  </si>
  <si>
    <t>Pengembangan akuntabilitas dan kualitas tata kelola internal kecamatan</t>
  </si>
  <si>
    <t>Peningkatan penyelenggaraan pemerintahan berbasis elektronik dengan fokus pada penguatan jaringan sistem informasi terintegrasi dan pengembangan inovasi layanan publik berbasis digital</t>
  </si>
  <si>
    <t>Peningkatan penyelenggaraan PATEN berbasis elektronik, pengembangan inovasi layanan publik berbasis digital, peningkatan kapasitas aparatur pelayanan dan kualitas sarana dan prasarana pelayanan</t>
  </si>
  <si>
    <t>Mendukung pelaksanaan pelayanan melalui PATEN di kecamatan</t>
  </si>
  <si>
    <t>Permendagri 86 tahun 2017 -Pelaksanaan Musrenbang RKPD Kabupaten/Kota di Kecamatan</t>
  </si>
  <si>
    <t>Peningkatan kualitas perencanaan, penganggaran dan pengelolaan keuangan desa</t>
  </si>
  <si>
    <t xml:space="preserve">Peningkatan kualitas perencanaan melalui pelaksanaan Musrenbangcam </t>
  </si>
  <si>
    <t>Mendukung pelaksanaan Musrenbangcam</t>
  </si>
  <si>
    <t>inpres 8 tahun 2025</t>
  </si>
  <si>
    <t>Perpres No. 95 tahun 2018 tentang SPBE-Pemanfaatan teknologi informasi untuk pelayanan publik</t>
  </si>
  <si>
    <t>Meningkatnya kualitas pelayanan publik kecamatan</t>
  </si>
  <si>
    <t>Meningkatnya ketentraman dan ketertiban umum</t>
  </si>
  <si>
    <t>Meningkatnya penyelenggaraan urusan pemerintahan umum</t>
  </si>
  <si>
    <t>Meningkatnya kualitas pembinaan dan pengawasan pemerintahan Desa</t>
  </si>
  <si>
    <t xml:space="preserve">Meningkatnya kualitas lembaga masyarakat desa </t>
  </si>
  <si>
    <t>Persentase lembaga masyarakat desa yang aktif</t>
  </si>
  <si>
    <t>1 paket</t>
  </si>
  <si>
    <t>17 unit</t>
  </si>
  <si>
    <t>20unit</t>
  </si>
  <si>
    <t>6 laporan</t>
  </si>
  <si>
    <t>Meningkatkan tata kelola pemerintahan dan pelayanan publik yang profesional, berintegritas tinggi dan responsif berbasis digital.</t>
  </si>
  <si>
    <t>PemenPANRB no.88 tahun 2021, evaluasi AKIP</t>
  </si>
  <si>
    <t>Pelaksanaan program &amp; kegiatan yang akuntabel</t>
  </si>
  <si>
    <t>Program &amp; Kegiatan yang mendorong kinerja pemerintah</t>
  </si>
  <si>
    <t>Pelaksanaan reformari birokarasi dalam melaksanakan pembangunan</t>
  </si>
  <si>
    <t>Persentase capaian kinerja layanan penunjang perangkat daerah</t>
  </si>
  <si>
    <t>jumlah indikator kinerja yang tercapai/dibagi jumah indikator keseluruhan</t>
  </si>
  <si>
    <t>NA</t>
  </si>
  <si>
    <t>2,920</t>
  </si>
  <si>
    <t>Koordinasi dan Penyusunan Laporan Keuangan Bulanan/ Triwulanan/ Semesteran SKPD</t>
  </si>
  <si>
    <t>4 Laporan</t>
  </si>
  <si>
    <t>Tersedianya Laporan Keuangan Bulanan/ Triwulanan/ Semesteran SKPD dan Laporan Koordinasi Penyusunan Laporan Keuangan Bulanan/ Triwulanan/Semesteran SKPD</t>
  </si>
  <si>
    <t>Jumlah Laporan Keuangan Bulanan/ Triwulanan/ Semesteran SKPD dan Laporan Koordinasi Penyusunan Laporan Keuangan Bulanan/ Triwulanan/ Semesteran SKPD</t>
  </si>
  <si>
    <t>Terlaksananya layanan pengelolaan kepegawaian perangkat daerah yang tepat waktu</t>
  </si>
  <si>
    <t>Persentase layanan pengelolaan kepegawaian yang dilaksanakan tepat waktu</t>
  </si>
  <si>
    <t>Terpenuhinya pelayanan umum perangkat daerah</t>
  </si>
  <si>
    <t>Tersedianya Kendaraan Perorangan Dinas atau Kendaraan Dinas Jabatan</t>
  </si>
  <si>
    <t>Jumlah Unit Kendaraan Perorangan Dinas atau Kendaraan Dinas Jabatan yang Disediakan</t>
  </si>
  <si>
    <t>Pengadaan Kendaraan Perorangan Dinas atau Kendaraan Dinas Jabatan</t>
  </si>
  <si>
    <t>Tercukupinya sarana dan prasarana aparatur perangkat daerah</t>
  </si>
  <si>
    <t>Terpenuhinya pelayanan jasa penunjang perkantoran perangkat daerah</t>
  </si>
  <si>
    <t>Persentase Pemenuhan Pelayanan Jasa Penunjang Perkantoran</t>
  </si>
  <si>
    <t>Terkelolanya Barang Milik Daerah dengan baik</t>
  </si>
  <si>
    <t>Persentase gangguan trantibum yang bisa diselesaikan</t>
  </si>
  <si>
    <t>Persentase penegakan peraturan daerah dan peraturan kepala daerah</t>
  </si>
  <si>
    <t>Koordinasi Penerapan dan Penegakan Peraturan Daerah dan Peraturan Kepala Daerah</t>
  </si>
  <si>
    <t>Terlaksananya Koordinasi/Sinergi dengan Perangkat Daerah yang Tugas dan Fungsinya di Bidang Penegakan Peraturan Perundang-Undangan dan/atau Kepolisian Negara Republik Indonesia</t>
  </si>
  <si>
    <t>Jumlah Laporan Koordinasi/Sinergi dengan Perangkat Daerah yang Tugas dan Fungsinya di Bidang Penegakan Peraturan Perundang-Undangan dan/atau Kepolisian Negara Republik Indonesia</t>
  </si>
  <si>
    <t>Koordinasi/Sinergi dengan Perangkat Daerah yang Tugas dan Fungsinya di Bidang Penegakan Peraturan Perundang-Undangan dan/atau Kepolisian Negara Republik Indonesia</t>
  </si>
  <si>
    <t>Persentase desa berstatus mandiri ditingkat kecamatan</t>
  </si>
  <si>
    <t>Persentase Ketercapaian Indikator Kinerja Perangkat Daerah</t>
  </si>
  <si>
    <t>Persentase Penyelenggaraan Koordinasi Kegiatan Pemerintahan di Tingkat Kecamatan</t>
  </si>
  <si>
    <t>Jumlah Laporan Hasil Sinergitas dengan Kepolisian Negara Republik Indonesia, Tentara Nasional Indonesia dan Instansi Vertikal di Wilayah Kecamatan</t>
  </si>
  <si>
    <t>6 dokumen</t>
  </si>
  <si>
    <t>7 dokumen</t>
  </si>
  <si>
    <t>sound system</t>
  </si>
  <si>
    <t>perwujudan pemberdayaan masyarakat desa yang berkualitas dan peningkatan keluarga sejahtera</t>
  </si>
  <si>
    <t>Tersedianya Peralatan rumah tangga</t>
  </si>
  <si>
    <t>Meningkatnya koordinasi penyelengggaraan kegiatan pemerintahan di tingkat kecamatan</t>
  </si>
  <si>
    <t>Meningkatnya kualitas pelayanan administrasi terpadu kecamatan (PATEN)</t>
  </si>
  <si>
    <t>Terlaksananya koordinasi kegiatan pengamanan wilayah kecamatan secara optimal</t>
  </si>
  <si>
    <t>Terlaksananya koordinasi penerapan dan penegakan peraturan daerah dan peraturan kepala daerah</t>
  </si>
  <si>
    <t>Meningkatnya peran serta masyarakat dalam penyelenggaraan wawasan kebangsaan dan ketahanan nasional</t>
  </si>
  <si>
    <t>18 org/bulan</t>
  </si>
  <si>
    <t>Capaian Urusan pemerintahan yang dilimpahkan ke Camat</t>
  </si>
  <si>
    <t>Capaian Urusan Pemerintahan yang dilimpahkan ke Camat</t>
  </si>
  <si>
    <t>Persentase Gangguan Trantibum yang bisa diselesaikan</t>
  </si>
  <si>
    <t>Persentase Capaian Kinerja Layanan Penunjang Perangkat Daerah</t>
  </si>
  <si>
    <t>Fasilitasi Administrasi Tata Pemerintahan Desa</t>
  </si>
  <si>
    <t>Fasilitasi, Rekomendasi dan Koordinasi Pembinaan dan
Pengawasan Pemerintahan Desa</t>
  </si>
  <si>
    <t>Pembinaan Wawasan Kebangsaan dan Ketahanan Nasional dalam rangka Memantapkan Pengamalan Pancasila, Pelaksanaan Undang Undang Dasar Negara Republik Indonesia Tahun 1945, Pelestarian Bhinneka Tunggal Ika serta Pemertahanan dan Pemeliharaan Keutuhan Negara Kesatuan Republik Indonesia</t>
  </si>
  <si>
    <t>Pengadaan Peralatan dan Mesin Lainnya</t>
  </si>
  <si>
    <t>Tercapainya target indikator Kinerja Perangkat Daerah</t>
  </si>
  <si>
    <t>Indeks Pelayanan Publik Kecamatan Kragan</t>
  </si>
  <si>
    <t>Meningkatnya akuntabilitas dan kualitas penyelenggaraan pelayanan publik berbasis digital, serta terciptanya kehidupan masyarakat yang harmonis</t>
  </si>
  <si>
    <t>Indeks Manajemen Risiko Kecamatan Kragan</t>
  </si>
  <si>
    <t>Nilai SAKIP Kecamatan Kragan</t>
  </si>
  <si>
    <t>uk mbak</t>
  </si>
  <si>
    <t>Indeks Kepuasan Masyarakat Kecamatan Kragan</t>
  </si>
  <si>
    <t>Nilai SAKIP Kecamatan Kragan
Indeks Manajemen Risiko Kecamatan Kragan
Indeks Kepuasan Masyarakat Kecamatan Kragan</t>
  </si>
  <si>
    <t>Meningkatnya Kualitas Pelayanan, Akuntabilitas dan Pengendalian Kinerja pada Kecamatan</t>
  </si>
  <si>
    <t>Meningkatnya Capaian 
Kinerja layanan penunjang 
Perangkat Daerah</t>
  </si>
  <si>
    <t>Meningkatnya Capaian 
urusan pemerintahan yang  dilimpahkan ke camat</t>
  </si>
  <si>
    <t>Meningkatnya lembaga 
masyarakat desa yang aktif</t>
  </si>
  <si>
    <t>Meningkatnya partisipasi lembaga masyarakat desa dalam pembangunan desa secara optimal</t>
  </si>
  <si>
    <t>Meningkatnya penyelesaian  gangguan trantibum di  tingkat kecamatan</t>
  </si>
  <si>
    <t>Meningkatnya 
Penyelenggaraan Urusan  Pemerintahan Umum</t>
  </si>
  <si>
    <t>Meningkatnya Desa Berstatus Mandiri di tingkat kecamatan</t>
  </si>
  <si>
    <t>4 dokumen</t>
  </si>
  <si>
    <t>4 laporan</t>
  </si>
  <si>
    <t>Persentase Dokumen Pelaporan Keuangan yang disampaikan tepat waktu</t>
  </si>
  <si>
    <t>Tersusunnya Dokumen Pelaporan Keuangan tepat waktu</t>
  </si>
  <si>
    <t>23 org/bulan</t>
  </si>
  <si>
    <t>21 org/bulan</t>
  </si>
  <si>
    <t>Pengadaan Mebel</t>
  </si>
  <si>
    <t>Jumlah paket Mebel yang disediakan</t>
  </si>
  <si>
    <t>Tersedianya Mebel kantor</t>
  </si>
  <si>
    <t>Indikator</t>
  </si>
  <si>
    <t>Persentase Pelaksanaan Koordinasi Kegiatan Pemberdayaan Lembaga Desa</t>
  </si>
  <si>
    <t>Kecamatan Kragan Kabupaten Rembang Tahun 2021-2026 sampai dengan Tahun 2024</t>
  </si>
  <si>
    <t>Kode</t>
  </si>
  <si>
    <t>Urrusan/ Bidang Urusan Pemerintah Daerah/Program</t>
  </si>
  <si>
    <t>Indikator Kinerja</t>
  </si>
  <si>
    <t>Target Renstra PD</t>
  </si>
  <si>
    <t>Realisasi Renstra PD</t>
  </si>
  <si>
    <t>Rasio Capaian Renstra PD</t>
  </si>
  <si>
    <t>7</t>
  </si>
  <si>
    <t>UNSUR KEWILAYAHAN</t>
  </si>
  <si>
    <t>01</t>
  </si>
  <si>
    <t>KECAMATAN</t>
  </si>
  <si>
    <t>PROGRAM PENUNJANG URUSAN PEMERINTAHAN DAERAH KABUPATEN/KOTA</t>
  </si>
  <si>
    <t xml:space="preserve">angka </t>
  </si>
  <si>
    <t>02</t>
  </si>
  <si>
    <t>PROGRAM PENYELENGGARAAN PEMERINTAHAN DAN PELAYANAN PUBLIK</t>
  </si>
  <si>
    <t>%</t>
  </si>
  <si>
    <t>03</t>
  </si>
  <si>
    <t>PROGRAM PEMBERDAYAAN MASYARAKAT DESA DAN KELURAHAN</t>
  </si>
  <si>
    <t>desa</t>
  </si>
  <si>
    <t>04</t>
  </si>
  <si>
    <t>PROGRAM KOORDINASI KETENTRAMAN DAN KETERTIBAN UMUM</t>
  </si>
  <si>
    <t>Cangkupan Penyelenggaraan Urusan Ketentraman dan Ketertiban Umum</t>
  </si>
  <si>
    <t>05</t>
  </si>
  <si>
    <t>PROGRAM PENYELENGGARAAN URUSAN PEMERINTAHAN UMUM</t>
  </si>
  <si>
    <t>Cakupan Peyelenggaraan Urusan Pemerintahan Umum</t>
  </si>
  <si>
    <t>06</t>
  </si>
  <si>
    <t>PROGRAM PEMBINAAN DAN PENGAWASAN PEMERINTAHAN DESA</t>
  </si>
  <si>
    <t>Persentase Desa dengan tata pemerintahan yang baik</t>
  </si>
  <si>
    <t>TABEL 2.5</t>
  </si>
  <si>
    <t>No.</t>
  </si>
  <si>
    <t>Sasaran Strategis</t>
  </si>
  <si>
    <t>1.</t>
  </si>
  <si>
    <t>Meningkatkan
kualitas pelayanan Publik Kecamatan  Kragan</t>
  </si>
  <si>
    <t>IKM Kecamatan  Kragan</t>
  </si>
  <si>
    <t>2.</t>
  </si>
  <si>
    <t>Meningkatkan Kinerja dan kapasitas pemerintah Desa</t>
  </si>
  <si>
    <t>Persentase Desa maju &amp; mandiri</t>
  </si>
  <si>
    <t>Meningkatkan Pemberdayaan Masyarakat Desa</t>
  </si>
  <si>
    <t>Persentase Desa dengan nilai swadaya Masyarakat lebih dari Rp.5 jt</t>
  </si>
  <si>
    <t>3.</t>
  </si>
  <si>
    <t>Meningkatnya Kualitas Pelayanan Kecamatan</t>
  </si>
  <si>
    <t>TABEL 2.6</t>
  </si>
  <si>
    <t>Kecamatan Kragan Kabupaten Rembang Tahun 2020- 2024</t>
  </si>
  <si>
    <t>Pagu Anggaran (Penetapan Perubahan RKPD)</t>
  </si>
  <si>
    <t>Realisasi Anggaran</t>
  </si>
  <si>
    <t>Rasio Realisasi Dan Pagu Anggaran</t>
  </si>
  <si>
    <t>Rp.</t>
  </si>
  <si>
    <t>TABEL 2.7</t>
  </si>
  <si>
    <t>Potensi Daerah Yang Menjadi Kewenangan PD</t>
  </si>
  <si>
    <t>Permasalahan PD</t>
  </si>
  <si>
    <t>ISU KLHS yang Relevan dengan PD</t>
  </si>
  <si>
    <t>ISU Lingkungan Dinamis Yang Relevan Dengan PD</t>
  </si>
  <si>
    <t>ISU Strategis Pemda</t>
  </si>
  <si>
    <t>Implementasi Pelayanan Administrasi Terpadu Kecamatan</t>
  </si>
  <si>
    <t>Belum optimalnya penyelenggaraan PATEN</t>
  </si>
  <si>
    <t>Masyarakat inklusif dan damai, akses keadilan, dan membangun kelembagaan</t>
  </si>
  <si>
    <t>Tata Kelola Pemerintahan</t>
  </si>
  <si>
    <t>Optimalisasi Tata Kelola Pemerintahan</t>
  </si>
  <si>
    <t>Peningkatan Pelayanan Publik dan Akuntabilitas  Kecamatan</t>
  </si>
  <si>
    <t>Meningkatnya implementasi AKIP di Kecamatan</t>
  </si>
  <si>
    <t>Masih Rendahnya nilai SAKIP Kecamatan</t>
  </si>
  <si>
    <t>Kesinambungan Pembangunan</t>
  </si>
  <si>
    <t>Terkelolanya penatausahaan keuangan desa</t>
  </si>
  <si>
    <t>belum terukurnya kepuasan masyarakat atas layanan desa melalui IKM Desa</t>
  </si>
  <si>
    <t>kasi binwas
kasi trantibum</t>
  </si>
  <si>
    <t>Target Tahun</t>
  </si>
  <si>
    <t>PPPK</t>
  </si>
  <si>
    <t>Persentase Penyelenggaraan Kegiatan Pelayanan Masyarakat di Tingkat kecamatan</t>
  </si>
  <si>
    <t>Persentase Pelaksanaan urusan pemerintahan lain yang dilimpahkan kepada camat</t>
  </si>
  <si>
    <t>Meningkatnya Pelaksanaan Urusan Pemerintahan lain yang dilimpahkan kepada Camat secara optimal</t>
  </si>
  <si>
    <t>persentase koordinasi kegiatan trantibum di tingkat kecamatan</t>
  </si>
  <si>
    <t>Meningkatnya kualitas pelayanan Pemerintahan Desa</t>
  </si>
  <si>
    <t>Rekapitulasi Evaluasi Hasil Pelaksanaan Renstra Perangkat Daerah</t>
  </si>
  <si>
    <t>Pencapaian Kinerja Pelayanan Perangkat Daerah</t>
  </si>
  <si>
    <t>Kecamatan Kragan Kabupaten Rembang Tahun 2020-2025</t>
  </si>
  <si>
    <t>Pagu Anggaran dan Realisasi  Pendanaan Pelayanan Perangkat Daerah</t>
  </si>
  <si>
    <t>BIDANG URUSAN/PROGRAM/ OUTCOME/KEGIATAN/SUB KEGIATAN/OUTPUT</t>
  </si>
  <si>
    <t>19 org/bulan</t>
  </si>
  <si>
    <t>PNS Golongan I</t>
  </si>
  <si>
    <t>PNS Golongan II</t>
  </si>
  <si>
    <t>PNS Golongan III</t>
  </si>
  <si>
    <t>PNS Golongan IV</t>
  </si>
  <si>
    <t>PPPK Golongan I</t>
  </si>
  <si>
    <t xml:space="preserve">PPPK </t>
  </si>
  <si>
    <t>PPPK Golongan V</t>
  </si>
  <si>
    <t>Analis Forum Kewaspadaan Dini Masyarakat</t>
  </si>
  <si>
    <t>Penata Layanan Operasional</t>
  </si>
  <si>
    <t>Pengadministrasi Perkantoran</t>
  </si>
  <si>
    <t>Pengelola Umum Operasional</t>
  </si>
  <si>
    <t>C</t>
  </si>
  <si>
    <t>XI</t>
  </si>
  <si>
    <t>V</t>
  </si>
  <si>
    <t>I</t>
  </si>
  <si>
    <r>
      <t xml:space="preserve">Program Penunjang Urusan Pemerintahan Daerah Kabupaten/Kota
</t>
    </r>
    <r>
      <rPr>
        <i/>
        <sz val="11"/>
        <color theme="1"/>
        <rFont val="Calibri"/>
        <family val="2"/>
        <scheme val="minor"/>
      </rPr>
      <t>Meningkatnya Capaian 
Kinerja layanan penunjang 
Perangkat Daerah</t>
    </r>
  </si>
  <si>
    <r>
      <t xml:space="preserve">Persentase Ketercapaian Indikator Kinerja Perangkat Daerah
</t>
    </r>
    <r>
      <rPr>
        <i/>
        <sz val="11"/>
        <color rgb="FF000000"/>
        <rFont val="Calibri"/>
        <family val="2"/>
        <scheme val="minor"/>
      </rPr>
      <t xml:space="preserve">Tercapainya target indikator Kinerja Perangkat Daerah </t>
    </r>
    <r>
      <rPr>
        <sz val="11"/>
        <color indexed="8"/>
        <rFont val="Calibri"/>
        <family val="2"/>
        <scheme val="minor"/>
      </rPr>
      <t xml:space="preserve">              </t>
    </r>
  </si>
  <si>
    <r>
      <t xml:space="preserve">Jumlah Dokumen Perencanaan Perangkat Daerah
</t>
    </r>
    <r>
      <rPr>
        <i/>
        <sz val="11"/>
        <color rgb="FF000000"/>
        <rFont val="Calibri"/>
        <family val="2"/>
        <scheme val="minor"/>
      </rPr>
      <t>Tersusunnya Dokumen Perencanaan Perangkat Daerah</t>
    </r>
  </si>
  <si>
    <r>
      <t xml:space="preserve">Jumlah Laporan Evaluasi Kinerja Perangkat Daerah
</t>
    </r>
    <r>
      <rPr>
        <i/>
        <sz val="11"/>
        <color rgb="FF000000"/>
        <rFont val="Calibri"/>
        <family val="2"/>
        <scheme val="minor"/>
      </rPr>
      <t>Terlaksananya Evaluasi Kinerja Perangkat Daerah</t>
    </r>
  </si>
  <si>
    <r>
      <t xml:space="preserve">Persentase Dokumen Pelaporan Keuangan yang disampaikan tepat waktu
</t>
    </r>
    <r>
      <rPr>
        <i/>
        <sz val="11"/>
        <color rgb="FF000000"/>
        <rFont val="Calibri"/>
        <family val="2"/>
        <scheme val="minor"/>
      </rPr>
      <t>Tersusunnya Dokumen Pelaporan Keuangan tepat waktu</t>
    </r>
  </si>
  <si>
    <r>
      <t xml:space="preserve">Jumlah orang yang menerima gaji dan tunjangan ASN
</t>
    </r>
    <r>
      <rPr>
        <i/>
        <sz val="11"/>
        <color rgb="FF000000"/>
        <rFont val="Calibri"/>
        <family val="2"/>
        <scheme val="minor"/>
      </rPr>
      <t>Tersedianya Gaji dan Tunjangan ASN</t>
    </r>
  </si>
  <si>
    <r>
      <t xml:space="preserve">Jumlah Dokumen Penatausahaan dan Pengujian/Verifikasi Keuangan SKPD
</t>
    </r>
    <r>
      <rPr>
        <i/>
        <sz val="11"/>
        <color rgb="FF000000"/>
        <rFont val="Calibri"/>
        <family val="2"/>
        <scheme val="minor"/>
      </rPr>
      <t>Terlaksananya penatausahaan dan pengujian/Verifikasi Keuangan SKPD</t>
    </r>
  </si>
  <si>
    <r>
      <t xml:space="preserve">Jumlah Laporan Keuangan Akhir Tahun SKPD dan Laporan Hasil Koordinassi Penyusunan Laporan Keuangan Akhir Tahun SKPD
</t>
    </r>
    <r>
      <rPr>
        <i/>
        <sz val="11"/>
        <color rgb="FF000000"/>
        <rFont val="Calibri"/>
        <family val="2"/>
        <scheme val="minor"/>
      </rPr>
      <t>Tersedianya Laporan Keuangan Akhir Tahun SKPD dan Laporan Hasil Koordinasi Penyusunan Laporan Keuangan Akhir Tahun SKPD</t>
    </r>
  </si>
  <si>
    <r>
      <t xml:space="preserve">Jumlah Laporan Keuangan Bulanan/ Triwulanan/ Semesteran SKPD dan Laporan Koordinasi Penyusunan Laporan Keuangan Bulanan/Triwulanan/ Semesteran SKPD
</t>
    </r>
    <r>
      <rPr>
        <i/>
        <sz val="11"/>
        <color theme="1"/>
        <rFont val="Calibri"/>
        <family val="2"/>
        <scheme val="minor"/>
      </rPr>
      <t>Tersedianya Laporan Keuangan Bulanan/ Triwulanan/ Semesteran SKPD dan Laporan Koordinasi Penyusunan Laporan Keuangan Bulanan/ Triwulanan/Semesteran SKPD</t>
    </r>
  </si>
  <si>
    <r>
      <t xml:space="preserve">Persentase layanan pengelolaan kepegawaian yang dilaksanakan tepat waktu
</t>
    </r>
    <r>
      <rPr>
        <i/>
        <sz val="11"/>
        <color rgb="FF000000"/>
        <rFont val="Calibri"/>
        <family val="2"/>
        <scheme val="minor"/>
      </rPr>
      <t>Terlaksananya layanan pengelolaan kepegawaian perangkat daerah yang tepat waktu</t>
    </r>
  </si>
  <si>
    <r>
      <t xml:space="preserve">Jumlah Dokumen Pendataan dan Pengolahan Administrasi Kepegawaian
</t>
    </r>
    <r>
      <rPr>
        <i/>
        <sz val="11"/>
        <color rgb="FF000000"/>
        <rFont val="Calibri"/>
        <family val="2"/>
        <scheme val="minor"/>
      </rPr>
      <t>Terlaksananya Pendataan dan Pengolahan Administrasi Kepegawaian</t>
    </r>
  </si>
  <si>
    <t>Jumlah Dokumen Monitoring, Evaluasi dan Penilaian Kinerja Pegawai
Terlaksananya Monitoring, Evaluasi, dan Penilaian Kinerja Pegawai</t>
  </si>
  <si>
    <r>
      <t xml:space="preserve">Persentase Pemenuhan Pelayanan Umum
</t>
    </r>
    <r>
      <rPr>
        <i/>
        <sz val="11"/>
        <color rgb="FF000000"/>
        <rFont val="Calibri"/>
        <family val="2"/>
        <scheme val="minor"/>
      </rPr>
      <t>Terpenuhinya pelayanan umum perangkat daerah</t>
    </r>
  </si>
  <si>
    <r>
      <t xml:space="preserve">Jumlah Paket Komponen Instalasi Listrik/Penerangan Bangunan Kantor yang disediakan
</t>
    </r>
    <r>
      <rPr>
        <i/>
        <sz val="11"/>
        <color rgb="FF000000"/>
        <rFont val="Calibri"/>
        <family val="2"/>
        <scheme val="minor"/>
      </rPr>
      <t>Tersedianya Komponen Instalasi Listrik/Penerangan Bangunan Kantor</t>
    </r>
  </si>
  <si>
    <r>
      <t xml:space="preserve">Jumlah Paket Peralatan rumah tangga yang Disediakan
</t>
    </r>
    <r>
      <rPr>
        <i/>
        <sz val="11"/>
        <color rgb="FF000000"/>
        <rFont val="Calibri"/>
        <family val="2"/>
        <scheme val="minor"/>
      </rPr>
      <t>Tersedianya Peralatan rumah tangga</t>
    </r>
  </si>
  <si>
    <r>
      <t xml:space="preserve">Jumlah Paket Bahan Logistik Kantor yang Disediakan
</t>
    </r>
    <r>
      <rPr>
        <i/>
        <sz val="11"/>
        <color rgb="FF000000"/>
        <rFont val="Calibri"/>
        <family val="2"/>
        <scheme val="minor"/>
      </rPr>
      <t>Tersedianya Bahan Logistik Kantor</t>
    </r>
  </si>
  <si>
    <r>
      <t xml:space="preserve">Jumlah Paket Barang Cetakan dan Penggandaan yang Disediakan
</t>
    </r>
    <r>
      <rPr>
        <i/>
        <sz val="11"/>
        <color rgb="FF000000"/>
        <rFont val="Calibri"/>
        <family val="2"/>
        <scheme val="minor"/>
      </rPr>
      <t>Tersedianya Barang Cetakan dan Penggandaan</t>
    </r>
  </si>
  <si>
    <r>
      <t xml:space="preserve">Jumlah Paket Bahan/ Material yang Disediakan
</t>
    </r>
    <r>
      <rPr>
        <i/>
        <sz val="11"/>
        <color rgb="FF000000"/>
        <rFont val="Calibri"/>
        <family val="2"/>
        <scheme val="minor"/>
      </rPr>
      <t>Tersedianya Bahan/Material</t>
    </r>
  </si>
  <si>
    <r>
      <t xml:space="preserve">Jumlah Laporan Penyelenggaraan Rapat Koordinasi dan Konsultasi SKPD
</t>
    </r>
    <r>
      <rPr>
        <i/>
        <sz val="11"/>
        <color rgb="FF000000"/>
        <rFont val="Calibri"/>
        <family val="2"/>
        <scheme val="minor"/>
      </rPr>
      <t>Terlaksananya Penyelenggaraan Rapat Koordinasi dan Konsultasi
SKPD</t>
    </r>
  </si>
  <si>
    <r>
      <t xml:space="preserve">Persentase Ketercukupan Sarana Prasarana Aparatur
</t>
    </r>
    <r>
      <rPr>
        <i/>
        <sz val="11"/>
        <color rgb="FF000000"/>
        <rFont val="Calibri"/>
        <family val="2"/>
        <scheme val="minor"/>
      </rPr>
      <t>Tercukupinya sarana dan prasarana aparatur perangkat daerah</t>
    </r>
  </si>
  <si>
    <r>
      <t xml:space="preserve">Jumlah Unit Kendaraan Perorangan Dinas atau Kendaraan Dinas Jabatan yang Disediakan
</t>
    </r>
    <r>
      <rPr>
        <i/>
        <sz val="11"/>
        <color rgb="FF000000"/>
        <rFont val="Calibri"/>
        <family val="2"/>
        <scheme val="minor"/>
      </rPr>
      <t>Tersedianya Kendaraan Perorangan Dinas atau Kendaraan Dinas Jabatan</t>
    </r>
  </si>
  <si>
    <r>
      <t xml:space="preserve">Jumlah paket Mebel yang disediakan
</t>
    </r>
    <r>
      <rPr>
        <i/>
        <sz val="11"/>
        <color rgb="FF000000"/>
        <rFont val="Calibri"/>
        <family val="2"/>
        <scheme val="minor"/>
      </rPr>
      <t>Tersedianya Mebel kantor</t>
    </r>
  </si>
  <si>
    <r>
      <t xml:space="preserve">Jumlah Unit Peralatan dan Mesin Lainnya yang Disediakan
</t>
    </r>
    <r>
      <rPr>
        <i/>
        <sz val="11"/>
        <color rgb="FF000000"/>
        <rFont val="Calibri"/>
        <family val="2"/>
        <scheme val="minor"/>
      </rPr>
      <t>Tersedianya Peralatan dan Mesin Lainnya</t>
    </r>
  </si>
  <si>
    <r>
      <t xml:space="preserve">Jumlah Unit Gedung Kantor atau Bangunan Lainnya yang Disediakan
</t>
    </r>
    <r>
      <rPr>
        <i/>
        <sz val="11"/>
        <color rgb="FF000000"/>
        <rFont val="Calibri"/>
        <family val="2"/>
        <scheme val="minor"/>
      </rPr>
      <t>Tersedianya Gedung Kantor atau Bangunan Lainnya</t>
    </r>
  </si>
  <si>
    <r>
      <t xml:space="preserve">Persentase Pemenuhan Pelayanan Jasa Penunjang Perkantoran
</t>
    </r>
    <r>
      <rPr>
        <i/>
        <sz val="11"/>
        <color rgb="FF000000"/>
        <rFont val="Calibri"/>
        <family val="2"/>
        <scheme val="minor"/>
      </rPr>
      <t>Terpenuhinya pelayanan jasa penunjang perkantoran perangkat daerah</t>
    </r>
  </si>
  <si>
    <r>
      <t xml:space="preserve">Jumlah Laporan Penyediaan Jasa Komunikasi, Sumber Daya Air dan Listrik yang Disediakan
</t>
    </r>
    <r>
      <rPr>
        <i/>
        <sz val="11"/>
        <color rgb="FF000000"/>
        <rFont val="Calibri"/>
        <family val="2"/>
        <scheme val="minor"/>
      </rPr>
      <t xml:space="preserve">
Tersedianya Jasa Komunikasi, Sumber Daya Air dan Listrik</t>
    </r>
  </si>
  <si>
    <r>
      <t xml:space="preserve">Jumlah Laporan Penyediaan Jasa Pelayanan Umum Kantor yang Disediakan
</t>
    </r>
    <r>
      <rPr>
        <i/>
        <sz val="11"/>
        <color rgb="FF000000"/>
        <rFont val="Calibri"/>
        <family val="2"/>
        <scheme val="minor"/>
      </rPr>
      <t>Tersedianya Jasa Pelayanan Umum Kantor</t>
    </r>
  </si>
  <si>
    <t>Pengadaan Gedung Kantor atau Bangunan Lainnya</t>
  </si>
  <si>
    <r>
      <t xml:space="preserve">Persentase Barang Milik Daerah dengan Kondisi Baik
</t>
    </r>
    <r>
      <rPr>
        <i/>
        <sz val="11"/>
        <color rgb="FF000000"/>
        <rFont val="Calibri"/>
        <family val="2"/>
        <scheme val="minor"/>
      </rPr>
      <t>Terkelolanya Barang Milik Daerah dengan baik</t>
    </r>
  </si>
  <si>
    <r>
      <t xml:space="preserve">Jumlah Kendaraan Perorangan Dinas atau Kendaraan Dinas Jabatan yang Dipelihara dan Dibayarkan Pajaknya
</t>
    </r>
    <r>
      <rPr>
        <i/>
        <sz val="11"/>
        <color rgb="FF000000"/>
        <rFont val="Calibri"/>
        <family val="2"/>
        <scheme val="minor"/>
      </rPr>
      <t>Tersedianya Jasa Pemeliharaan, Biaya Pemeliharaan dan Pajak
Kendaraan Perorangan Dinas atau Kendaraan Dinas Jabatan</t>
    </r>
  </si>
  <si>
    <r>
      <t xml:space="preserve">Jumlah Peralatan dan Mesin Lainnya yang Dipelihara
</t>
    </r>
    <r>
      <rPr>
        <i/>
        <sz val="11"/>
        <color rgb="FF000000"/>
        <rFont val="Calibri"/>
        <family val="2"/>
        <scheme val="minor"/>
      </rPr>
      <t>Terlaksananya pemeliharaan Peralatan dan Mesin Lainnya</t>
    </r>
  </si>
  <si>
    <r>
      <t xml:space="preserve">Jumlah Gedung Kantor dan
Bangunan Lainnya yang
Dipelihara/Direhabilitasi
</t>
    </r>
    <r>
      <rPr>
        <i/>
        <sz val="11"/>
        <color rgb="FF000000"/>
        <rFont val="Calibri"/>
        <family val="2"/>
        <scheme val="minor"/>
      </rPr>
      <t>Terlaksananya 
Pemeliharaan/Rehabilitasi Gedung Kantor dan Bangunan Lainnya</t>
    </r>
  </si>
  <si>
    <r>
      <t xml:space="preserve">Program Penyelenggaraan Pemerintahan dan Pelayanan Publik
</t>
    </r>
    <r>
      <rPr>
        <i/>
        <sz val="11"/>
        <color theme="1"/>
        <rFont val="Calibri"/>
        <family val="2"/>
        <scheme val="minor"/>
      </rPr>
      <t>Meningkatnya Capaian 
urusan pemerintahan yang  dilimpahkan ke camat</t>
    </r>
  </si>
  <si>
    <r>
      <t xml:space="preserve">Persentase Penyelenggaraan Koordinasi Kegiatan Pemerintahan di Tingkat Kecamatan
</t>
    </r>
    <r>
      <rPr>
        <i/>
        <sz val="11"/>
        <color rgb="FF000000"/>
        <rFont val="Calibri"/>
        <family val="2"/>
        <scheme val="minor"/>
      </rPr>
      <t>Meningkatnya koordinasi penyelengggaraan kegiatan pemerintahan di tingkat kecamatan</t>
    </r>
  </si>
  <si>
    <r>
      <t xml:space="preserve">Jumlah Dokumen Peningkatan Efektifitas Kegiatan Pemerintahan di Tingkat Kecamatan
</t>
    </r>
    <r>
      <rPr>
        <i/>
        <sz val="11"/>
        <color theme="1"/>
        <rFont val="Calibri"/>
        <family val="2"/>
        <scheme val="minor"/>
      </rPr>
      <t>Meningkatnya Efektifitas Kegiatan Pemerintahan di Tingkat Kecamatan</t>
    </r>
  </si>
  <si>
    <r>
      <t xml:space="preserve">Persentase Penyelenggaraan Kegiatan Pelayanan Masyarakat di Tingkat kecamatan
</t>
    </r>
    <r>
      <rPr>
        <i/>
        <sz val="11"/>
        <color rgb="FF000000"/>
        <rFont val="Calibri"/>
        <family val="2"/>
        <scheme val="minor"/>
      </rPr>
      <t>Meningkatnya kualitas pelayanan administrasi terpadu kecamatan (PATEN)</t>
    </r>
  </si>
  <si>
    <r>
      <t xml:space="preserve">Jumlah Laporan Peningkatan
Efektifitas Pelaksanaan Pelayanan kepada Masyarakat di Wilayah Kecamatan
</t>
    </r>
    <r>
      <rPr>
        <i/>
        <sz val="11"/>
        <color theme="1"/>
        <rFont val="Calibri"/>
        <family val="2"/>
        <scheme val="minor"/>
      </rPr>
      <t>Meningkatnya Efektifitas Pelaksanaan Pelayanan kepada Masyarakat di Wilayah Kecamatan</t>
    </r>
  </si>
  <si>
    <r>
      <t xml:space="preserve">Persentase Pelaksanaan Urusan Pemerintahan lain yang Dilimpahkan kepada Camat
</t>
    </r>
    <r>
      <rPr>
        <i/>
        <sz val="11"/>
        <color rgb="FF000000"/>
        <rFont val="Calibri"/>
        <family val="2"/>
        <scheme val="minor"/>
      </rPr>
      <t>Meningkatnya Pelaksanaan Urusan Pemerintahan lain yang dilimpahkan kepada Camat secara optimal</t>
    </r>
  </si>
  <si>
    <r>
      <t xml:space="preserve">Jumlah Laporan Pelaksanaan
Kewenangan Lain yang Dilimpahkan
</t>
    </r>
    <r>
      <rPr>
        <i/>
        <sz val="11"/>
        <color theme="1"/>
        <rFont val="Calibri"/>
        <family val="2"/>
        <scheme val="minor"/>
      </rPr>
      <t>Terlaksananya Urusan Pemerintahan yang Terkait dengan Kewenangan Lain yang Dilimpahkan</t>
    </r>
  </si>
  <si>
    <r>
      <t xml:space="preserve">Program Pemberdayaan Masyarakat Desa dan Kelurahan
</t>
    </r>
    <r>
      <rPr>
        <i/>
        <sz val="11"/>
        <color theme="1"/>
        <rFont val="Calibri"/>
        <family val="2"/>
        <scheme val="minor"/>
      </rPr>
      <t>Meningkatnya lembaga 
masyarakat desa yang aktif</t>
    </r>
  </si>
  <si>
    <r>
      <t xml:space="preserve">Persentase Pelaksanaan Koordinasi Kegiatan Pemberdayaan Lembaga Desa
</t>
    </r>
    <r>
      <rPr>
        <i/>
        <sz val="11"/>
        <color rgb="FF000000"/>
        <rFont val="Calibri"/>
        <family val="2"/>
        <scheme val="minor"/>
      </rPr>
      <t>Meningkatnya partisipasi lembaga masyarakat desa dalam pembangunan desa secara optimal</t>
    </r>
  </si>
  <si>
    <t>Meningkatnya Partisipasi Masyarakat dalam Forum Musyawarah Perencanaan 
Pembangunan di Desa</t>
  </si>
  <si>
    <r>
      <t xml:space="preserve">Jumlah Lembaga Kemasyarakatan yang Berpartisipasi dalam Forum
Musyawarah Perencanaan
Pembangunan di Desa
</t>
    </r>
    <r>
      <rPr>
        <i/>
        <sz val="11"/>
        <color theme="1"/>
        <rFont val="Calibri"/>
        <family val="2"/>
        <scheme val="minor"/>
      </rPr>
      <t>Meningkatnya Partisipasi Masyarakat dalam Forum Musyawarah Perencanaan 
Pembangunan di Desa</t>
    </r>
  </si>
  <si>
    <r>
      <t xml:space="preserve">Jumlah Laporan Peningkatan
Efektivitas Kegiatan Pemberdayaan Masyarakat di Wilayah Kecamatan
</t>
    </r>
    <r>
      <rPr>
        <i/>
        <sz val="11"/>
        <color theme="1"/>
        <rFont val="Calibri"/>
        <family val="2"/>
        <scheme val="minor"/>
      </rPr>
      <t>Meningkatnya Efektifitas Kegiatan Pemberdayaan Masyarakat di Wilayah Kecamatan</t>
    </r>
  </si>
  <si>
    <r>
      <t xml:space="preserve">Program Koordinasi Ketentraman dan Ketertiban Umum
</t>
    </r>
    <r>
      <rPr>
        <i/>
        <sz val="11"/>
        <color theme="1"/>
        <rFont val="Calibri"/>
        <family val="2"/>
        <scheme val="minor"/>
      </rPr>
      <t>Meningkatnya penyelesaian  gangguan trantibum di  tingkat kecamatan</t>
    </r>
  </si>
  <si>
    <r>
      <t xml:space="preserve">Persentase Koordinasi Kegiatan Trantibum di Tingkat Kecamatan
</t>
    </r>
    <r>
      <rPr>
        <i/>
        <sz val="11"/>
        <color rgb="FF000000"/>
        <rFont val="Calibri"/>
        <family val="2"/>
        <scheme val="minor"/>
      </rPr>
      <t>Terlaksananya koordinasi kegiatan pengamanan wilayah kecamatan secara optimal</t>
    </r>
  </si>
  <si>
    <r>
      <t xml:space="preserve">Jumlah Laporan Hasil Sinergitas dengan Kepolisian Negara Republik Indonesia, Tentara Nasional Indonesia dan Instansi Vertikal di Wilayah Kecamatan
</t>
    </r>
    <r>
      <rPr>
        <i/>
        <sz val="11"/>
        <color theme="1"/>
        <rFont val="Calibri"/>
        <family val="2"/>
        <scheme val="minor"/>
      </rPr>
      <t>Terlaksananya Sinergitas dengan Kepolisian Negara Republik Indonesia, Tentara Nasional Indonesia dan Instansi Vertikal di Wilayah Kecamatan</t>
    </r>
  </si>
  <si>
    <r>
      <t xml:space="preserve">Persentase penegakan peraturan daerah dan peraturan kepala daerah
</t>
    </r>
    <r>
      <rPr>
        <i/>
        <sz val="11"/>
        <color theme="1"/>
        <rFont val="Calibri"/>
        <family val="2"/>
        <scheme val="minor"/>
      </rPr>
      <t>Terlaksananya koordinasi penerapan dan penegakan peraturan daerah dan peraturan kepala daerah</t>
    </r>
  </si>
  <si>
    <r>
      <t xml:space="preserve">Jumlah Laporan Koordinasi/Sinergi dengan Perangkat Daerah yang Tugas dan Fungsinya di Bidang Penegakan Peraturan Perundang-Undangan dan/atau Kepolisian Negara Republik Indonesia
</t>
    </r>
    <r>
      <rPr>
        <i/>
        <sz val="11"/>
        <color theme="1"/>
        <rFont val="Calibri"/>
        <family val="2"/>
        <scheme val="minor"/>
      </rPr>
      <t>Terlaksananya Koordinasi/Sinergi dengan Perangkat Daerah yang Tugas dan Fungsinya di Bidang Penegakan Peraturan Perundang-Undangan dan/atau Kepolisian Negara Republik Indonesia</t>
    </r>
  </si>
  <si>
    <r>
      <t xml:space="preserve">Persentase Penyelenggaraan Urusan Pemerintahan Umum Sesuai Penugasan Kepala Daerah
</t>
    </r>
    <r>
      <rPr>
        <i/>
        <sz val="11"/>
        <color theme="1"/>
        <rFont val="Calibri"/>
        <family val="2"/>
        <scheme val="minor"/>
      </rPr>
      <t>Meningkatnya peran serta masyarakat dalam penyelenggaraan wawasan kebangsaan dan ketahanan nasional</t>
    </r>
  </si>
  <si>
    <r>
      <t xml:space="preserve">Jumlah Orang yang Mengikuti Pembinaan Wawasan Kebangsaan
dan Ketahanan Nasional dalam rangka Memantapkan Pengamalan Pancasila, Pelaksanaan Undang Undang Dasar Negara Republik
Indonesia Tahun 1945, Pelestarian Bhinneka Tunggal Ika serta Pemertahanan dan Pemeliharaan Keutuhan Negara Kesatuan Republik Indonesia
</t>
    </r>
    <r>
      <rPr>
        <i/>
        <sz val="11"/>
        <color theme="1"/>
        <rFont val="Calibri"/>
        <family val="2"/>
        <scheme val="minor"/>
      </rPr>
      <t>Terlaksananya Pembinaan Wawasan Kebangsaan dan Ketahanan Nasional dalam rangka Memantapkan Pengamalan Pancasila, Pelaksanaan Undang-Undang Dasar Negara Republik Indonesia Tahun 1945, Pelestarian Bhinneka Tunggal Ika serta Pemertahanan dan Pemeliharaan Keutuhan Negara Kesatuan Republik Indonesia</t>
    </r>
  </si>
  <si>
    <r>
      <t xml:space="preserve">Jumlah Orang yang Mengikuti Fasilitasi, Koordinasi dan Pembinaan (Bimtek, Sosialisasi, Konsultasi) Wawasan Kebangsaan dan Ketahanan Nasional
</t>
    </r>
    <r>
      <rPr>
        <i/>
        <sz val="11"/>
        <color theme="1"/>
        <rFont val="Calibri"/>
        <family val="2"/>
        <scheme val="minor"/>
      </rPr>
      <t>Terlaksananya Fasilitasi, Koordinasi dan Pembinaan (Bimtek, Sosialisasi, Konsultasi) Wawasan Kebangsaan dan Ketahanan Nasional</t>
    </r>
  </si>
  <si>
    <r>
      <t xml:space="preserve">Program Pembinaan dan Pengawasan Pemerintahan Desa
</t>
    </r>
    <r>
      <rPr>
        <i/>
        <sz val="11"/>
        <color theme="1"/>
        <rFont val="Calibri"/>
        <family val="2"/>
        <scheme val="minor"/>
      </rPr>
      <t>Meningkatnya Desa Berstatus Mandiri di tingkat kecamatan</t>
    </r>
  </si>
  <si>
    <r>
      <t xml:space="preserve">Rata-rata IKM Desa
</t>
    </r>
    <r>
      <rPr>
        <i/>
        <sz val="11"/>
        <color theme="1"/>
        <rFont val="Calibri"/>
        <family val="2"/>
        <scheme val="minor"/>
      </rPr>
      <t>Meningkatnya kualitas pelayanan Pemerintahan Desa</t>
    </r>
  </si>
  <si>
    <r>
      <t xml:space="preserve">Jumlah Dokumen yang Difasilitasi dalam rangka Administrasi Tata
Pemerintahan Desa
</t>
    </r>
    <r>
      <rPr>
        <i/>
        <sz val="11"/>
        <color theme="1"/>
        <rFont val="Calibri"/>
        <family val="2"/>
        <scheme val="minor"/>
      </rPr>
      <t>Terlaksananya Fasilitasi Administrasi Tata Pemerintahan Desa</t>
    </r>
  </si>
  <si>
    <r>
      <t xml:space="preserve">Jumlah Dokumen yang Difasilitasidalam rangka Pengelolaan Keuangan Desa dan Pendayagunaan Aset Desa
</t>
    </r>
    <r>
      <rPr>
        <i/>
        <sz val="11"/>
        <color theme="1"/>
        <rFont val="Calibri"/>
        <family val="2"/>
        <scheme val="minor"/>
      </rPr>
      <t>Terlaksananya Fasilitasi Pengelolaan Keuangan Desa dan pendayagunaan Aset Desa</t>
    </r>
  </si>
  <si>
    <r>
      <t xml:space="preserve">Jumlah Dokumen Fasilitasi dalam rangka Pelaksanaan Tugas Kepala Desa dan Perangkat Desa
</t>
    </r>
    <r>
      <rPr>
        <i/>
        <sz val="11"/>
        <color theme="1"/>
        <rFont val="Calibri"/>
        <family val="2"/>
        <scheme val="minor"/>
      </rPr>
      <t>Terlaksananya Fasilitasi Pelaksanaan Tugas Kepala Desa dan Perangkat Desa</t>
    </r>
  </si>
  <si>
    <r>
      <t xml:space="preserve">Jumlah Dokumen Fasilitasi dalam rangka Pelaksanaan Pemilihan Kepala Desa
</t>
    </r>
    <r>
      <rPr>
        <i/>
        <sz val="11"/>
        <color theme="1"/>
        <rFont val="Calibri"/>
        <family val="2"/>
        <scheme val="minor"/>
      </rPr>
      <t>Terlaksananya Fasilitasi Pelaksanaan Pemilihan Kepala Desa</t>
    </r>
  </si>
  <si>
    <r>
      <t xml:space="preserve">Jumlah Dokumen Fasilitasi dalam rangka Perencanaan Pembangunan Partisipatif
</t>
    </r>
    <r>
      <rPr>
        <i/>
        <sz val="11"/>
        <color theme="1"/>
        <rFont val="Calibri"/>
        <family val="2"/>
        <scheme val="minor"/>
      </rPr>
      <t>Terlaksananya Fasilitasi Penyusunan Perencanaan Pembangunan Partisipatif</t>
    </r>
  </si>
  <si>
    <t>Fasilitasi Penyusunan Perencanaan Pembangunan Partisipatif</t>
  </si>
  <si>
    <t>Fasilitasi Pelaksanaan Pemilihan Kepala Desa</t>
  </si>
  <si>
    <t>Meningkatnya 
Penyelenggaraan Urusan Pemerintahan Umum</t>
  </si>
  <si>
    <r>
      <t xml:space="preserve">Program Penyelenggaraan Urusan Pemerintahan Umum
</t>
    </r>
    <r>
      <rPr>
        <i/>
        <sz val="11"/>
        <color theme="1"/>
        <rFont val="Calibri"/>
        <family val="2"/>
        <scheme val="minor"/>
      </rPr>
      <t>Meningkatnya Penyelenggaraan Urusan Pemerintahan Umum</t>
    </r>
  </si>
  <si>
    <t>Persentase desa berstatus mandiri di tingkat kecamatan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</si>
</sst>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_-* #,##0_-;\-* #,##0_-;_-* &quot;-&quot;??_-;_-@_-"/>
  </numFmts>
  <fonts count="49"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sz val="11"/>
      <name val="Calibri"/>
      <family val="2"/>
      <scheme val="minor"/>
    </font>
    <font>
      <sz val="11"/>
      <color theme="1"/>
      <name val="Calibri"/>
      <family val="2"/>
      <scheme val="minor"/>
    </font>
    <font>
      <b/>
      <sz val="14"/>
      <color theme="1"/>
      <name val="Tahoma"/>
      <family val="2"/>
    </font>
    <font>
      <sz val="11"/>
      <color theme="1"/>
      <name val="Arial"/>
      <family val="2"/>
    </font>
    <font>
      <sz val="11"/>
      <color theme="1"/>
      <name val="Tahoma"/>
      <family val="2"/>
    </font>
    <font>
      <b/>
      <sz val="11"/>
      <name val="Calibri"/>
      <family val="2"/>
      <scheme val="minor"/>
    </font>
    <font>
      <sz val="11"/>
      <color rgb="FF000000"/>
      <name val="Calibri"/>
      <family val="2"/>
      <scheme val="minor"/>
    </font>
    <font>
      <sz val="12"/>
      <name val="Calibri"/>
      <family val="2"/>
      <scheme val="minor"/>
    </font>
    <font>
      <sz val="10"/>
      <color theme="1"/>
      <name val="Calibri"/>
      <family val="2"/>
      <scheme val="minor"/>
    </font>
    <font>
      <sz val="10"/>
      <color rgb="FF000000"/>
      <name val="Calibri"/>
      <family val="2"/>
      <scheme val="minor"/>
    </font>
    <font>
      <b/>
      <sz val="11"/>
      <color theme="1"/>
      <name val="Calibri"/>
      <family val="2"/>
      <scheme val="minor"/>
    </font>
    <font>
      <b/>
      <sz val="12"/>
      <name val="Calibri"/>
      <family val="2"/>
      <scheme val="minor"/>
    </font>
    <font>
      <b/>
      <sz val="10"/>
      <name val="Calibri"/>
      <family val="2"/>
      <scheme val="minor"/>
    </font>
    <font>
      <b/>
      <sz val="10"/>
      <color theme="1"/>
      <name val="Calibri"/>
      <family val="2"/>
      <scheme val="minor"/>
    </font>
    <font>
      <b/>
      <sz val="12"/>
      <color theme="1"/>
      <name val="Calibri"/>
      <family val="2"/>
      <scheme val="minor"/>
    </font>
    <font>
      <b/>
      <sz val="12"/>
      <color theme="1"/>
      <name val="Bookman Old Style"/>
      <family val="1"/>
    </font>
    <font>
      <sz val="12"/>
      <color theme="1"/>
      <name val="Calibri"/>
      <family val="2"/>
      <scheme val="minor"/>
    </font>
    <font>
      <sz val="11"/>
      <color rgb="FFFF0000"/>
      <name val="Calibri"/>
      <family val="2"/>
      <scheme val="minor"/>
    </font>
    <font>
      <sz val="8"/>
      <name val="Calibri"/>
      <family val="2"/>
      <charset val="1"/>
      <scheme val="minor"/>
    </font>
    <font>
      <sz val="8"/>
      <color theme="1"/>
      <name val="Bookman Old Style"/>
      <family val="1"/>
    </font>
    <font>
      <sz val="11"/>
      <color theme="1"/>
      <name val="Arial Narrow"/>
      <family val="2"/>
    </font>
    <font>
      <sz val="11"/>
      <color indexed="8"/>
      <name val="Calibri"/>
      <family val="2"/>
      <scheme val="minor"/>
    </font>
    <font>
      <b/>
      <sz val="9"/>
      <color indexed="81"/>
      <name val="Tahoma"/>
      <family val="2"/>
    </font>
    <font>
      <sz val="11"/>
      <color rgb="FF0070C0"/>
      <name val="Calibri"/>
      <family val="2"/>
      <scheme val="minor"/>
    </font>
    <font>
      <sz val="11"/>
      <name val="Tahoma"/>
      <family val="2"/>
    </font>
    <font>
      <sz val="11"/>
      <color theme="0"/>
      <name val="Calibri"/>
      <family val="2"/>
      <scheme val="minor"/>
    </font>
    <font>
      <b/>
      <sz val="8"/>
      <color rgb="FF67757C"/>
      <name val="Calibri"/>
      <family val="2"/>
      <scheme val="minor"/>
    </font>
    <font>
      <sz val="11"/>
      <name val="Arial"/>
      <family val="2"/>
    </font>
    <font>
      <sz val="9"/>
      <color indexed="81"/>
      <name val="Tahoma"/>
      <family val="2"/>
    </font>
    <font>
      <sz val="10"/>
      <color theme="1"/>
      <name val="Bookman Old Style"/>
      <family val="1"/>
    </font>
    <font>
      <sz val="7"/>
      <color theme="1"/>
      <name val="Bookman Old Style"/>
      <family val="1"/>
    </font>
    <font>
      <sz val="7"/>
      <color rgb="FF000000"/>
      <name val="Bookman Old Style"/>
      <family val="1"/>
    </font>
    <font>
      <b/>
      <sz val="7"/>
      <color rgb="FF000000"/>
      <name val="Bookman Old Style"/>
      <family val="1"/>
    </font>
    <font>
      <i/>
      <sz val="7"/>
      <color theme="1"/>
      <name val="Bookman Old Style"/>
      <family val="1"/>
    </font>
    <font>
      <i/>
      <sz val="11"/>
      <color theme="1"/>
      <name val="Calibri"/>
      <family val="2"/>
      <scheme val="minor"/>
    </font>
    <font>
      <b/>
      <sz val="7"/>
      <color theme="1"/>
      <name val="Bookman Old Style"/>
      <family val="1"/>
    </font>
    <font>
      <b/>
      <sz val="11"/>
      <color rgb="FF000000"/>
      <name val="Calibri"/>
      <family val="2"/>
      <scheme val="minor"/>
    </font>
    <font>
      <b/>
      <sz val="16"/>
      <name val="Calibri"/>
      <family val="2"/>
      <scheme val="minor"/>
    </font>
    <font>
      <i/>
      <sz val="11"/>
      <color rgb="FF000000"/>
      <name val="Calibri"/>
      <family val="2"/>
      <scheme val="minor"/>
    </font>
  </fonts>
  <fills count="18">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FFFFFF"/>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39988402966399123"/>
        <bgColor indexed="64"/>
      </patternFill>
    </fill>
    <fill>
      <patternFill patternType="solid">
        <fgColor theme="9" tint="0.39985351115451523"/>
        <bgColor indexed="64"/>
      </patternFill>
    </fill>
    <fill>
      <patternFill patternType="solid">
        <fgColor rgb="FF00B0F0"/>
        <bgColor indexed="64"/>
      </patternFill>
    </fill>
    <fill>
      <patternFill patternType="solid">
        <fgColor theme="4"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bottom/>
      <diagonal/>
    </border>
  </borders>
  <cellStyleXfs count="5">
    <xf numFmtId="0" fontId="0" fillId="0" borderId="0"/>
    <xf numFmtId="9" fontId="9" fillId="0" borderId="0" applyFont="0" applyFill="0" applyBorder="0" applyAlignment="0" applyProtection="0"/>
    <xf numFmtId="43" fontId="9" fillId="0" borderId="0" applyFont="0" applyFill="0" applyBorder="0" applyAlignment="0" applyProtection="0"/>
    <xf numFmtId="0" fontId="1" fillId="0" borderId="0"/>
    <xf numFmtId="43" fontId="1" fillId="0" borderId="0" applyFont="0" applyFill="0" applyBorder="0" applyAlignment="0" applyProtection="0"/>
  </cellStyleXfs>
  <cellXfs count="389">
    <xf numFmtId="0" fontId="0" fillId="0" borderId="0" xfId="0"/>
    <xf numFmtId="0" fontId="10" fillId="0" borderId="1" xfId="0" applyFont="1" applyBorder="1" applyAlignment="1">
      <alignment horizontal="center" vertical="top" wrapText="1"/>
    </xf>
    <xf numFmtId="0" fontId="10" fillId="0" borderId="0" xfId="0" applyFont="1"/>
    <xf numFmtId="0" fontId="10" fillId="0" borderId="0" xfId="0" applyFont="1" applyAlignment="1">
      <alignment horizontal="center" vertical="center"/>
    </xf>
    <xf numFmtId="0" fontId="11" fillId="0" borderId="0" xfId="0" applyFont="1"/>
    <xf numFmtId="0" fontId="12" fillId="0" borderId="0" xfId="0" applyFont="1"/>
    <xf numFmtId="0" fontId="14" fillId="0" borderId="0" xfId="0" applyFont="1"/>
    <xf numFmtId="0" fontId="15" fillId="3" borderId="1" xfId="0" applyFont="1" applyFill="1" applyBorder="1" applyAlignment="1">
      <alignment horizontal="center" vertical="center" wrapText="1"/>
    </xf>
    <xf numFmtId="0" fontId="11" fillId="0" borderId="1" xfId="0" applyFont="1" applyBorder="1"/>
    <xf numFmtId="0" fontId="16" fillId="0" borderId="1" xfId="0" applyFont="1" applyBorder="1" applyAlignment="1">
      <alignment vertical="top" wrapText="1"/>
    </xf>
    <xf numFmtId="0" fontId="17" fillId="0" borderId="0" xfId="0" applyFont="1" applyAlignment="1">
      <alignment horizontal="left"/>
    </xf>
    <xf numFmtId="0" fontId="11" fillId="0" borderId="0" xfId="0" quotePrefix="1" applyFont="1"/>
    <xf numFmtId="0" fontId="10" fillId="0" borderId="0" xfId="0" applyFont="1" applyAlignment="1">
      <alignment horizontal="left" vertical="top"/>
    </xf>
    <xf numFmtId="9" fontId="10" fillId="0" borderId="0" xfId="1" applyFont="1"/>
    <xf numFmtId="10" fontId="10" fillId="0" borderId="0" xfId="1" applyNumberFormat="1" applyFont="1"/>
    <xf numFmtId="0" fontId="8" fillId="0" borderId="0" xfId="0" applyFont="1"/>
    <xf numFmtId="0" fontId="7" fillId="0" borderId="0" xfId="0" applyFont="1"/>
    <xf numFmtId="0" fontId="6" fillId="0" borderId="0" xfId="0" applyFont="1"/>
    <xf numFmtId="0" fontId="0" fillId="0" borderId="0" xfId="0" applyAlignment="1">
      <alignment vertical="top" wrapText="1"/>
    </xf>
    <xf numFmtId="0" fontId="15" fillId="3" borderId="1" xfId="0" applyFont="1" applyFill="1" applyBorder="1" applyAlignment="1">
      <alignment horizontal="center" vertical="center"/>
    </xf>
    <xf numFmtId="0" fontId="11" fillId="0" borderId="0" xfId="0" applyFont="1" applyAlignment="1">
      <alignment horizontal="center" vertical="top"/>
    </xf>
    <xf numFmtId="0" fontId="10" fillId="0" borderId="0" xfId="0" applyFont="1" applyAlignment="1">
      <alignment horizontal="center" vertical="top" wrapText="1"/>
    </xf>
    <xf numFmtId="0" fontId="16" fillId="0" borderId="0" xfId="0" applyFont="1" applyAlignment="1">
      <alignment vertical="center" wrapText="1"/>
    </xf>
    <xf numFmtId="0" fontId="16" fillId="0" borderId="0" xfId="0" applyFont="1" applyAlignment="1">
      <alignment horizontal="center" vertical="center" wrapText="1"/>
    </xf>
    <xf numFmtId="0" fontId="15" fillId="3" borderId="2" xfId="0" applyFont="1" applyFill="1" applyBorder="1" applyAlignment="1">
      <alignment horizontal="center" vertical="center" wrapText="1"/>
    </xf>
    <xf numFmtId="0" fontId="5" fillId="0" borderId="0" xfId="0" applyFont="1"/>
    <xf numFmtId="0" fontId="15" fillId="4" borderId="1" xfId="0" applyFont="1" applyFill="1" applyBorder="1" applyAlignment="1">
      <alignment horizontal="center" vertical="center" wrapText="1"/>
    </xf>
    <xf numFmtId="16" fontId="5" fillId="0" borderId="0" xfId="0" quotePrefix="1" applyNumberFormat="1" applyFont="1" applyAlignment="1">
      <alignment horizontal="center" vertical="top"/>
    </xf>
    <xf numFmtId="0" fontId="10" fillId="5" borderId="6" xfId="0" applyFont="1" applyFill="1" applyBorder="1" applyAlignment="1">
      <alignment horizontal="center" vertical="top" wrapText="1"/>
    </xf>
    <xf numFmtId="0" fontId="14" fillId="5" borderId="6" xfId="0" applyFont="1" applyFill="1" applyBorder="1" applyAlignment="1">
      <alignment vertical="top" wrapText="1"/>
    </xf>
    <xf numFmtId="0" fontId="16" fillId="5" borderId="6" xfId="0" applyFont="1" applyFill="1" applyBorder="1" applyAlignment="1">
      <alignment horizontal="center" vertical="center" wrapText="1"/>
    </xf>
    <xf numFmtId="0" fontId="16" fillId="5" borderId="6" xfId="0" applyFont="1" applyFill="1" applyBorder="1" applyAlignment="1">
      <alignment horizontal="right" vertical="center" wrapText="1"/>
    </xf>
    <xf numFmtId="0" fontId="10" fillId="5" borderId="1" xfId="0" applyFont="1" applyFill="1" applyBorder="1" applyAlignment="1">
      <alignment horizontal="center" vertical="top" wrapText="1"/>
    </xf>
    <xf numFmtId="0" fontId="14" fillId="5" borderId="1" xfId="0" applyFont="1" applyFill="1" applyBorder="1" applyAlignment="1">
      <alignment vertical="top"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right" vertical="center" wrapText="1"/>
    </xf>
    <xf numFmtId="0" fontId="0" fillId="5" borderId="0" xfId="0" applyFill="1" applyAlignment="1">
      <alignment vertical="top" wrapText="1"/>
    </xf>
    <xf numFmtId="0" fontId="0" fillId="5" borderId="1" xfId="0" applyFill="1" applyBorder="1" applyAlignment="1">
      <alignment vertical="top" wrapText="1"/>
    </xf>
    <xf numFmtId="10" fontId="6" fillId="5" borderId="8" xfId="1" applyNumberFormat="1" applyFont="1" applyFill="1" applyBorder="1" applyAlignment="1">
      <alignment horizontal="right" vertical="top" wrapText="1"/>
    </xf>
    <xf numFmtId="10" fontId="6" fillId="5" borderId="4" xfId="1" applyNumberFormat="1" applyFont="1" applyFill="1" applyBorder="1" applyAlignment="1">
      <alignment horizontal="right" vertical="top" wrapText="1"/>
    </xf>
    <xf numFmtId="0" fontId="16" fillId="5" borderId="1" xfId="0" applyFont="1" applyFill="1" applyBorder="1" applyAlignment="1">
      <alignment vertical="top" wrapText="1"/>
    </xf>
    <xf numFmtId="0" fontId="23" fillId="2" borderId="1" xfId="0" applyFont="1" applyFill="1" applyBorder="1" applyAlignment="1">
      <alignment horizontal="center" vertical="top" wrapText="1"/>
    </xf>
    <xf numFmtId="0" fontId="22" fillId="2" borderId="7" xfId="0" applyFont="1" applyFill="1" applyBorder="1" applyAlignment="1">
      <alignment horizontal="center" vertical="center" wrapText="1"/>
    </xf>
    <xf numFmtId="0" fontId="19" fillId="0" borderId="1" xfId="0" applyFont="1" applyBorder="1" applyAlignment="1">
      <alignment vertical="top" wrapText="1"/>
    </xf>
    <xf numFmtId="0" fontId="10" fillId="0" borderId="1" xfId="0" applyFont="1" applyBorder="1" applyAlignment="1">
      <alignment horizontal="center" wrapText="1"/>
    </xf>
    <xf numFmtId="0" fontId="10" fillId="0" borderId="1" xfId="0" applyFont="1" applyBorder="1" applyAlignment="1">
      <alignment horizontal="center" vertical="top"/>
    </xf>
    <xf numFmtId="0" fontId="10" fillId="0" borderId="1" xfId="0" applyFont="1" applyBorder="1"/>
    <xf numFmtId="0" fontId="18" fillId="0" borderId="1" xfId="0" applyFont="1" applyBorder="1" applyAlignment="1">
      <alignment vertical="top" wrapText="1"/>
    </xf>
    <xf numFmtId="0" fontId="20" fillId="6"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16" fontId="4" fillId="0" borderId="0" xfId="0" quotePrefix="1" applyNumberFormat="1" applyFont="1" applyAlignment="1">
      <alignment horizontal="center" vertical="top"/>
    </xf>
    <xf numFmtId="17" fontId="4" fillId="0" borderId="0" xfId="0" quotePrefix="1" applyNumberFormat="1" applyFont="1"/>
    <xf numFmtId="0" fontId="4" fillId="0" borderId="0" xfId="0" quotePrefix="1" applyFont="1"/>
    <xf numFmtId="0" fontId="4" fillId="0" borderId="0" xfId="0" applyFont="1"/>
    <xf numFmtId="0" fontId="20" fillId="0" borderId="0" xfId="0" applyFont="1"/>
    <xf numFmtId="0" fontId="3" fillId="0" borderId="0" xfId="0" applyFont="1"/>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4" fillId="4" borderId="1" xfId="0" applyFont="1" applyFill="1" applyBorder="1" applyAlignment="1">
      <alignment horizontal="center" vertical="center" wrapText="1"/>
    </xf>
    <xf numFmtId="0" fontId="15" fillId="0" borderId="0" xfId="0" applyFont="1" applyAlignment="1">
      <alignment horizontal="left" vertical="top"/>
    </xf>
    <xf numFmtId="0" fontId="25" fillId="4" borderId="1" xfId="0" applyFont="1" applyFill="1" applyBorder="1" applyAlignment="1">
      <alignment horizontal="center" vertical="center" wrapText="1"/>
    </xf>
    <xf numFmtId="0" fontId="10" fillId="0" borderId="0" xfId="1" applyNumberFormat="1" applyFont="1"/>
    <xf numFmtId="2" fontId="16" fillId="5" borderId="1" xfId="0" applyNumberFormat="1" applyFont="1" applyFill="1" applyBorder="1" applyAlignment="1">
      <alignment horizontal="right" vertical="center" wrapText="1"/>
    </xf>
    <xf numFmtId="10" fontId="10" fillId="0" borderId="1" xfId="1" applyNumberFormat="1" applyFont="1" applyBorder="1" applyAlignment="1">
      <alignment horizontal="center" vertical="center"/>
    </xf>
    <xf numFmtId="10" fontId="10" fillId="0" borderId="1" xfId="1" applyNumberFormat="1" applyFont="1" applyBorder="1"/>
    <xf numFmtId="0" fontId="17" fillId="0" borderId="1" xfId="0" applyFont="1" applyBorder="1" applyAlignment="1">
      <alignment horizontal="right" vertical="center" wrapText="1"/>
    </xf>
    <xf numFmtId="0" fontId="17" fillId="0" borderId="1" xfId="0" applyFont="1" applyBorder="1" applyAlignment="1">
      <alignment horizontal="left" vertical="center" wrapText="1"/>
    </xf>
    <xf numFmtId="0" fontId="24" fillId="0" borderId="1" xfId="0" applyFont="1" applyBorder="1" applyAlignment="1">
      <alignment horizontal="center" vertical="center" wrapText="1"/>
    </xf>
    <xf numFmtId="0" fontId="21" fillId="0" borderId="0" xfId="0" applyFont="1" applyAlignment="1">
      <alignment horizontal="center" vertical="center" wrapText="1"/>
    </xf>
    <xf numFmtId="0" fontId="24" fillId="0" borderId="0" xfId="0" applyFont="1" applyAlignment="1">
      <alignment horizontal="center" vertical="center" wrapText="1"/>
    </xf>
    <xf numFmtId="0" fontId="15" fillId="0" borderId="0" xfId="0" applyFont="1" applyAlignment="1">
      <alignment horizontal="center" vertical="center" wrapText="1"/>
    </xf>
    <xf numFmtId="0" fontId="17" fillId="0" borderId="1" xfId="0" applyFont="1" applyBorder="1" applyAlignment="1">
      <alignment horizontal="center" vertical="center" wrapText="1"/>
    </xf>
    <xf numFmtId="2" fontId="16" fillId="5" borderId="6" xfId="0" applyNumberFormat="1" applyFont="1" applyFill="1" applyBorder="1" applyAlignment="1">
      <alignment horizontal="center" vertical="center" wrapText="1"/>
    </xf>
    <xf numFmtId="9" fontId="10" fillId="0" borderId="0" xfId="1" applyFont="1" applyAlignment="1">
      <alignment horizontal="center" vertical="center"/>
    </xf>
    <xf numFmtId="10" fontId="10" fillId="0" borderId="0" xfId="1" applyNumberFormat="1" applyFont="1" applyAlignment="1">
      <alignment horizontal="center" vertical="center"/>
    </xf>
    <xf numFmtId="0" fontId="14" fillId="5" borderId="6" xfId="0" applyFont="1" applyFill="1" applyBorder="1" applyAlignment="1">
      <alignment horizontal="center" vertical="center" wrapText="1"/>
    </xf>
    <xf numFmtId="0" fontId="0" fillId="5" borderId="1" xfId="0" applyFill="1" applyBorder="1" applyAlignment="1">
      <alignment horizontal="center" vertical="center" wrapText="1"/>
    </xf>
    <xf numFmtId="0" fontId="14" fillId="5" borderId="2" xfId="0" applyFont="1" applyFill="1" applyBorder="1" applyAlignment="1">
      <alignment vertical="top" wrapText="1"/>
    </xf>
    <xf numFmtId="0" fontId="0" fillId="5" borderId="2" xfId="0" applyFill="1" applyBorder="1" applyAlignment="1">
      <alignment vertical="top" wrapText="1"/>
    </xf>
    <xf numFmtId="0" fontId="16" fillId="5" borderId="4"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2" fontId="16" fillId="5" borderId="1" xfId="0" applyNumberFormat="1" applyFont="1" applyFill="1" applyBorder="1" applyAlignment="1">
      <alignment horizontal="center" vertical="center" wrapText="1"/>
    </xf>
    <xf numFmtId="2" fontId="6" fillId="5" borderId="4" xfId="1" applyNumberFormat="1" applyFont="1" applyFill="1" applyBorder="1" applyAlignment="1">
      <alignment horizontal="center" vertical="top" wrapText="1"/>
    </xf>
    <xf numFmtId="1" fontId="16" fillId="5" borderId="1" xfId="0" applyNumberFormat="1" applyFont="1" applyFill="1" applyBorder="1" applyAlignment="1">
      <alignment horizontal="center" vertical="center" wrapText="1"/>
    </xf>
    <xf numFmtId="1" fontId="6" fillId="5" borderId="4" xfId="1" applyNumberFormat="1" applyFont="1" applyFill="1" applyBorder="1" applyAlignment="1">
      <alignment horizontal="center" vertical="top" wrapText="1"/>
    </xf>
    <xf numFmtId="1" fontId="6" fillId="5" borderId="4" xfId="1" applyNumberFormat="1" applyFont="1" applyFill="1" applyBorder="1" applyAlignment="1">
      <alignment horizontal="center" vertical="center" wrapText="1"/>
    </xf>
    <xf numFmtId="0" fontId="14" fillId="5" borderId="2" xfId="0" applyFont="1" applyFill="1" applyBorder="1" applyAlignment="1">
      <alignment horizontal="left" vertical="top" wrapText="1"/>
    </xf>
    <xf numFmtId="0" fontId="14" fillId="5" borderId="4" xfId="0" applyFont="1" applyFill="1" applyBorder="1" applyAlignment="1">
      <alignment horizontal="left" vertical="top" wrapText="1"/>
    </xf>
    <xf numFmtId="0" fontId="0" fillId="5" borderId="4" xfId="0" applyFill="1" applyBorder="1" applyAlignment="1">
      <alignment horizontal="left" vertical="top" wrapText="1"/>
    </xf>
    <xf numFmtId="0" fontId="26" fillId="0" borderId="1" xfId="0" applyFont="1" applyBorder="1" applyAlignment="1">
      <alignment horizontal="right" vertical="center" wrapText="1"/>
    </xf>
    <xf numFmtId="0" fontId="29" fillId="0" borderId="1" xfId="0" applyFont="1" applyBorder="1" applyAlignment="1">
      <alignment vertical="center" wrapText="1"/>
    </xf>
    <xf numFmtId="0" fontId="1" fillId="5" borderId="1" xfId="0" applyFont="1" applyFill="1" applyBorder="1" applyAlignment="1">
      <alignment horizontal="left" vertical="top" wrapText="1"/>
    </xf>
    <xf numFmtId="0" fontId="1" fillId="5" borderId="1" xfId="0" applyFont="1" applyFill="1" applyBorder="1"/>
    <xf numFmtId="0" fontId="1" fillId="5" borderId="1" xfId="0" applyFont="1" applyFill="1" applyBorder="1" applyAlignment="1">
      <alignment vertical="top" wrapText="1"/>
    </xf>
    <xf numFmtId="0" fontId="30" fillId="5" borderId="1" xfId="0" applyFont="1" applyFill="1" applyBorder="1" applyAlignment="1">
      <alignment horizontal="center" vertical="top"/>
    </xf>
    <xf numFmtId="0" fontId="1" fillId="0" borderId="0" xfId="0" applyFont="1"/>
    <xf numFmtId="0" fontId="1" fillId="5" borderId="0" xfId="0" applyFont="1" applyFill="1"/>
    <xf numFmtId="0" fontId="1" fillId="5" borderId="1" xfId="0" applyFont="1" applyFill="1" applyBorder="1" applyAlignment="1">
      <alignment vertical="top"/>
    </xf>
    <xf numFmtId="0" fontId="10" fillId="5" borderId="1" xfId="0" applyFont="1" applyFill="1" applyBorder="1" applyAlignment="1">
      <alignment vertical="top"/>
    </xf>
    <xf numFmtId="0" fontId="1" fillId="5" borderId="1" xfId="0" applyFont="1" applyFill="1" applyBorder="1" applyAlignment="1">
      <alignment horizontal="center" vertical="top"/>
    </xf>
    <xf numFmtId="0" fontId="1" fillId="0" borderId="1" xfId="0" applyFont="1" applyBorder="1"/>
    <xf numFmtId="0" fontId="13" fillId="0" borderId="1" xfId="0" applyFont="1" applyBorder="1" applyAlignment="1">
      <alignment vertical="top" wrapText="1"/>
    </xf>
    <xf numFmtId="0" fontId="20" fillId="5" borderId="1" xfId="0" applyFont="1" applyFill="1" applyBorder="1"/>
    <xf numFmtId="0" fontId="20" fillId="5" borderId="1" xfId="0" applyFont="1" applyFill="1" applyBorder="1" applyAlignment="1">
      <alignment vertical="top" wrapText="1"/>
    </xf>
    <xf numFmtId="0" fontId="1" fillId="10" borderId="1" xfId="0" applyFont="1" applyFill="1" applyBorder="1" applyAlignment="1">
      <alignment vertical="top" wrapText="1"/>
    </xf>
    <xf numFmtId="0" fontId="20" fillId="10" borderId="1" xfId="0" applyFont="1" applyFill="1" applyBorder="1"/>
    <xf numFmtId="0" fontId="31" fillId="11" borderId="1" xfId="0" applyFont="1" applyFill="1" applyBorder="1" applyAlignment="1">
      <alignment vertical="top" wrapText="1" readingOrder="1"/>
    </xf>
    <xf numFmtId="0" fontId="31" fillId="0" borderId="1" xfId="0" applyFont="1" applyBorder="1" applyAlignment="1">
      <alignment vertical="top" wrapText="1" readingOrder="1"/>
    </xf>
    <xf numFmtId="0" fontId="15"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5" fillId="5" borderId="1" xfId="0" applyFont="1" applyFill="1" applyBorder="1" applyAlignment="1">
      <alignment horizontal="justify" vertical="top" wrapText="1"/>
    </xf>
    <xf numFmtId="0" fontId="1" fillId="10" borderId="1" xfId="0" applyFont="1" applyFill="1" applyBorder="1" applyAlignment="1">
      <alignment vertical="top"/>
    </xf>
    <xf numFmtId="0" fontId="31" fillId="10" borderId="1" xfId="0" applyFont="1" applyFill="1" applyBorder="1" applyAlignment="1">
      <alignment vertical="top" wrapText="1" readingOrder="1"/>
    </xf>
    <xf numFmtId="0" fontId="1" fillId="5" borderId="0" xfId="0" applyFont="1" applyFill="1" applyAlignment="1">
      <alignment vertical="top" wrapText="1"/>
    </xf>
    <xf numFmtId="0" fontId="1" fillId="0" borderId="1" xfId="0" applyFont="1" applyBorder="1" applyAlignment="1">
      <alignment vertical="top"/>
    </xf>
    <xf numFmtId="164" fontId="20" fillId="0" borderId="1" xfId="0" applyNumberFormat="1" applyFont="1" applyBorder="1"/>
    <xf numFmtId="0" fontId="1" fillId="12" borderId="1" xfId="0" applyFont="1" applyFill="1" applyBorder="1" applyAlignment="1">
      <alignment vertical="top" wrapText="1"/>
    </xf>
    <xf numFmtId="0" fontId="1" fillId="12" borderId="1" xfId="0" applyFont="1" applyFill="1" applyBorder="1" applyAlignment="1">
      <alignment horizontal="center" vertical="top"/>
    </xf>
    <xf numFmtId="164" fontId="1" fillId="12" borderId="1" xfId="2" applyNumberFormat="1" applyFont="1" applyFill="1" applyBorder="1" applyAlignment="1">
      <alignment vertical="top"/>
    </xf>
    <xf numFmtId="0" fontId="1" fillId="12" borderId="1" xfId="0" applyFont="1" applyFill="1" applyBorder="1" applyAlignment="1">
      <alignment vertical="top"/>
    </xf>
    <xf numFmtId="9" fontId="1" fillId="10" borderId="1" xfId="0" applyNumberFormat="1" applyFont="1" applyFill="1" applyBorder="1" applyAlignment="1">
      <alignment horizontal="center" vertical="top"/>
    </xf>
    <xf numFmtId="164" fontId="1" fillId="10" borderId="1" xfId="2" applyNumberFormat="1" applyFont="1" applyFill="1" applyBorder="1" applyAlignment="1">
      <alignment vertical="top"/>
    </xf>
    <xf numFmtId="164" fontId="1" fillId="5" borderId="1" xfId="2" applyNumberFormat="1" applyFont="1" applyFill="1" applyBorder="1" applyAlignment="1">
      <alignment vertical="top"/>
    </xf>
    <xf numFmtId="9" fontId="1" fillId="12" borderId="1" xfId="0" applyNumberFormat="1" applyFont="1" applyFill="1" applyBorder="1" applyAlignment="1">
      <alignment horizontal="center" vertical="top"/>
    </xf>
    <xf numFmtId="9" fontId="1" fillId="10" borderId="1" xfId="1" applyFont="1" applyFill="1" applyBorder="1" applyAlignment="1">
      <alignment horizontal="center" vertical="top"/>
    </xf>
    <xf numFmtId="0" fontId="1" fillId="0" borderId="1" xfId="0" applyFont="1" applyBorder="1" applyAlignment="1">
      <alignment horizontal="center" vertical="top"/>
    </xf>
    <xf numFmtId="164" fontId="1" fillId="0" borderId="1" xfId="2" applyNumberFormat="1" applyFont="1" applyBorder="1" applyAlignment="1">
      <alignment vertical="top"/>
    </xf>
    <xf numFmtId="9" fontId="1" fillId="0" borderId="1" xfId="1" applyFont="1" applyBorder="1" applyAlignment="1">
      <alignment horizontal="center" vertical="top"/>
    </xf>
    <xf numFmtId="0" fontId="1" fillId="10" borderId="1" xfId="0" applyFont="1" applyFill="1" applyBorder="1"/>
    <xf numFmtId="0" fontId="1" fillId="0" borderId="1" xfId="0" quotePrefix="1" applyFont="1" applyBorder="1" applyAlignment="1">
      <alignment horizontal="center" vertical="top"/>
    </xf>
    <xf numFmtId="0" fontId="1" fillId="12" borderId="1" xfId="0" applyFont="1" applyFill="1" applyBorder="1"/>
    <xf numFmtId="0" fontId="1" fillId="10" borderId="1" xfId="0" applyFont="1" applyFill="1" applyBorder="1" applyAlignment="1">
      <alignment horizontal="center" vertical="top"/>
    </xf>
    <xf numFmtId="0" fontId="15" fillId="0" borderId="0" xfId="0" applyFont="1" applyAlignment="1">
      <alignment horizontal="left"/>
    </xf>
    <xf numFmtId="0" fontId="33" fillId="0" borderId="0" xfId="0" applyFont="1" applyAlignment="1">
      <alignment horizontal="left"/>
    </xf>
    <xf numFmtId="0" fontId="20" fillId="7" borderId="1" xfId="0" applyFont="1" applyFill="1" applyBorder="1" applyAlignment="1">
      <alignment horizontal="center" vertical="center"/>
    </xf>
    <xf numFmtId="0" fontId="3" fillId="0" borderId="0" xfId="0" applyFont="1" applyAlignment="1">
      <alignment horizontal="left"/>
    </xf>
    <xf numFmtId="0" fontId="11" fillId="0" borderId="0" xfId="0" applyFont="1" applyAlignment="1">
      <alignment horizontal="left"/>
    </xf>
    <xf numFmtId="0" fontId="11" fillId="0" borderId="0" xfId="0" applyFont="1" applyAlignment="1">
      <alignment horizontal="left" vertical="top"/>
    </xf>
    <xf numFmtId="1" fontId="16" fillId="5" borderId="4" xfId="0" applyNumberFormat="1" applyFont="1" applyFill="1" applyBorder="1" applyAlignment="1">
      <alignment horizontal="center" vertical="center" wrapText="1"/>
    </xf>
    <xf numFmtId="0" fontId="14" fillId="5" borderId="9" xfId="0" applyFont="1" applyFill="1" applyBorder="1" applyAlignment="1">
      <alignment vertical="top" wrapText="1"/>
    </xf>
    <xf numFmtId="0" fontId="16" fillId="5" borderId="8" xfId="0" applyFont="1" applyFill="1" applyBorder="1" applyAlignment="1">
      <alignment horizontal="center" vertical="center" wrapText="1"/>
    </xf>
    <xf numFmtId="0" fontId="10" fillId="5" borderId="1" xfId="0" applyFont="1" applyFill="1" applyBorder="1" applyAlignment="1">
      <alignment horizontal="center" vertical="top"/>
    </xf>
    <xf numFmtId="0" fontId="20" fillId="5" borderId="2" xfId="0" applyFont="1" applyFill="1" applyBorder="1" applyAlignment="1">
      <alignment horizontal="left" vertical="top"/>
    </xf>
    <xf numFmtId="0" fontId="15" fillId="5" borderId="1" xfId="0" applyFont="1" applyFill="1" applyBorder="1" applyAlignment="1">
      <alignment horizontal="left" vertical="top"/>
    </xf>
    <xf numFmtId="0" fontId="34" fillId="5" borderId="1" xfId="0" applyFont="1" applyFill="1" applyBorder="1" applyAlignment="1">
      <alignment horizontal="center" vertical="top" wrapText="1"/>
    </xf>
    <xf numFmtId="0" fontId="1" fillId="5" borderId="0" xfId="0" applyFont="1" applyFill="1" applyAlignment="1">
      <alignment vertical="top"/>
    </xf>
    <xf numFmtId="0" fontId="20" fillId="0" borderId="0" xfId="0" applyFont="1" applyAlignment="1">
      <alignment horizontal="left" vertical="top"/>
    </xf>
    <xf numFmtId="0" fontId="14" fillId="5" borderId="1"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1" fillId="0" borderId="0" xfId="0" applyFont="1" applyAlignment="1">
      <alignment horizontal="center" vertical="center"/>
    </xf>
    <xf numFmtId="0" fontId="1" fillId="5" borderId="6"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horizontal="center" vertical="top"/>
    </xf>
    <xf numFmtId="16" fontId="1" fillId="0" borderId="0" xfId="0" quotePrefix="1" applyNumberFormat="1" applyFont="1" applyAlignment="1">
      <alignment horizontal="center" vertical="top"/>
    </xf>
    <xf numFmtId="0" fontId="1" fillId="5" borderId="2"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1" xfId="0" applyFont="1" applyFill="1" applyBorder="1" applyAlignment="1">
      <alignment horizontal="center" vertical="center" wrapText="1"/>
    </xf>
    <xf numFmtId="10" fontId="1" fillId="5" borderId="8" xfId="1" applyNumberFormat="1" applyFont="1" applyFill="1" applyBorder="1" applyAlignment="1">
      <alignment horizontal="right" vertical="top" wrapText="1"/>
    </xf>
    <xf numFmtId="0" fontId="1" fillId="5" borderId="9" xfId="0" applyFont="1" applyFill="1" applyBorder="1" applyAlignment="1">
      <alignment vertical="top" wrapText="1"/>
    </xf>
    <xf numFmtId="0" fontId="1" fillId="5" borderId="7" xfId="0" applyFont="1" applyFill="1" applyBorder="1" applyAlignment="1">
      <alignment horizontal="center" vertical="center" wrapText="1"/>
    </xf>
    <xf numFmtId="0" fontId="1" fillId="5" borderId="2" xfId="0" applyFont="1" applyFill="1" applyBorder="1" applyAlignment="1">
      <alignment vertical="top" wrapText="1"/>
    </xf>
    <xf numFmtId="0" fontId="1" fillId="0" borderId="1" xfId="0" applyFont="1" applyBorder="1" applyAlignment="1">
      <alignment horizontal="center" vertical="center" wrapText="1"/>
    </xf>
    <xf numFmtId="2" fontId="1" fillId="5" borderId="4" xfId="1" applyNumberFormat="1" applyFont="1" applyFill="1" applyBorder="1" applyAlignment="1">
      <alignment horizontal="center" vertical="top" wrapText="1"/>
    </xf>
    <xf numFmtId="1" fontId="1" fillId="5" borderId="4" xfId="1" applyNumberFormat="1" applyFont="1" applyFill="1" applyBorder="1" applyAlignment="1">
      <alignment horizontal="center" vertical="top" wrapText="1"/>
    </xf>
    <xf numFmtId="0" fontId="1" fillId="5" borderId="6" xfId="0" applyFont="1" applyFill="1" applyBorder="1" applyAlignment="1">
      <alignment horizontal="center" vertical="center" wrapText="1"/>
    </xf>
    <xf numFmtId="10" fontId="1" fillId="5" borderId="4" xfId="1" applyNumberFormat="1" applyFont="1" applyFill="1" applyBorder="1" applyAlignment="1">
      <alignment horizontal="right" vertical="top" wrapText="1"/>
    </xf>
    <xf numFmtId="1" fontId="1" fillId="5" borderId="4" xfId="1" applyNumberFormat="1" applyFont="1" applyFill="1" applyBorder="1" applyAlignment="1">
      <alignment horizontal="center" vertical="center" wrapText="1"/>
    </xf>
    <xf numFmtId="0" fontId="1" fillId="0" borderId="0" xfId="0" applyFont="1" applyAlignment="1">
      <alignment horizontal="left"/>
    </xf>
    <xf numFmtId="17" fontId="1" fillId="0" borderId="0" xfId="0" quotePrefix="1" applyNumberFormat="1" applyFont="1"/>
    <xf numFmtId="0" fontId="1" fillId="0" borderId="0" xfId="0" quotePrefix="1" applyFont="1"/>
    <xf numFmtId="0" fontId="10" fillId="5" borderId="1" xfId="0" applyFont="1" applyFill="1" applyBorder="1" applyAlignment="1">
      <alignment horizontal="center" vertical="center" wrapText="1"/>
    </xf>
    <xf numFmtId="0" fontId="0" fillId="5" borderId="0" xfId="0" applyFill="1" applyAlignment="1">
      <alignment vertical="center" wrapText="1"/>
    </xf>
    <xf numFmtId="0" fontId="0" fillId="5" borderId="1" xfId="0" applyFill="1" applyBorder="1" applyAlignment="1">
      <alignment vertical="center" wrapText="1"/>
    </xf>
    <xf numFmtId="0" fontId="0" fillId="5" borderId="1" xfId="0" applyFill="1" applyBorder="1" applyAlignment="1">
      <alignment horizontal="left" vertical="top" wrapText="1"/>
    </xf>
    <xf numFmtId="0" fontId="18" fillId="5" borderId="0" xfId="0" applyFont="1" applyFill="1" applyAlignment="1">
      <alignment horizontal="left" vertical="center" wrapText="1"/>
    </xf>
    <xf numFmtId="0" fontId="19" fillId="5" borderId="0" xfId="0" applyFont="1" applyFill="1" applyAlignment="1">
      <alignment vertical="center"/>
    </xf>
    <xf numFmtId="0" fontId="35" fillId="5" borderId="1" xfId="0" applyFont="1" applyFill="1" applyBorder="1" applyAlignment="1">
      <alignment horizontal="left" vertical="top" wrapText="1"/>
    </xf>
    <xf numFmtId="0" fontId="1" fillId="5" borderId="0" xfId="0" applyFont="1" applyFill="1" applyAlignment="1">
      <alignment horizontal="center" vertical="top"/>
    </xf>
    <xf numFmtId="0" fontId="1" fillId="0" borderId="0" xfId="0" applyFont="1" applyAlignment="1">
      <alignment vertical="top"/>
    </xf>
    <xf numFmtId="0" fontId="13" fillId="0" borderId="1" xfId="0" applyFont="1" applyBorder="1" applyAlignment="1">
      <alignment vertical="top"/>
    </xf>
    <xf numFmtId="0" fontId="20" fillId="0" borderId="1" xfId="0" applyFont="1" applyBorder="1" applyAlignment="1">
      <alignment vertical="top"/>
    </xf>
    <xf numFmtId="0" fontId="14" fillId="0" borderId="1" xfId="0" applyFont="1" applyBorder="1" applyAlignment="1">
      <alignment vertical="top"/>
    </xf>
    <xf numFmtId="0" fontId="0" fillId="0" borderId="0" xfId="0" applyAlignment="1">
      <alignment vertical="top"/>
    </xf>
    <xf numFmtId="0" fontId="0" fillId="0" borderId="1" xfId="0" applyBorder="1" applyAlignment="1">
      <alignment horizontal="center" vertical="top"/>
    </xf>
    <xf numFmtId="0" fontId="1" fillId="0" borderId="1" xfId="0" applyFont="1" applyBorder="1" applyAlignment="1">
      <alignment vertical="top" wrapText="1"/>
    </xf>
    <xf numFmtId="0" fontId="1" fillId="13" borderId="1" xfId="0" applyFont="1" applyFill="1" applyBorder="1" applyAlignment="1">
      <alignment vertical="top" wrapText="1"/>
    </xf>
    <xf numFmtId="0" fontId="36" fillId="5" borderId="1" xfId="0" applyFont="1" applyFill="1" applyBorder="1" applyAlignment="1">
      <alignment vertical="center" wrapText="1"/>
    </xf>
    <xf numFmtId="0" fontId="1" fillId="13" borderId="1" xfId="0" applyFont="1" applyFill="1" applyBorder="1" applyAlignment="1">
      <alignment horizontal="left" vertical="top" wrapText="1"/>
    </xf>
    <xf numFmtId="0" fontId="16" fillId="13" borderId="1" xfId="0" applyFont="1" applyFill="1" applyBorder="1" applyAlignment="1">
      <alignment vertical="top" wrapText="1"/>
    </xf>
    <xf numFmtId="0" fontId="36" fillId="13" borderId="1" xfId="0" applyFont="1" applyFill="1" applyBorder="1" applyAlignment="1">
      <alignment vertical="center" wrapText="1"/>
    </xf>
    <xf numFmtId="0" fontId="31" fillId="14" borderId="1" xfId="0" applyFont="1" applyFill="1" applyBorder="1" applyAlignment="1">
      <alignment vertical="top" wrapText="1" readingOrder="1"/>
    </xf>
    <xf numFmtId="0" fontId="1" fillId="14" borderId="1" xfId="0" applyFont="1" applyFill="1" applyBorder="1" applyAlignment="1">
      <alignment vertical="top" wrapText="1"/>
    </xf>
    <xf numFmtId="0" fontId="20" fillId="14" borderId="1" xfId="0" applyFont="1" applyFill="1" applyBorder="1"/>
    <xf numFmtId="0" fontId="27" fillId="0" borderId="1" xfId="0" applyFont="1" applyBorder="1"/>
    <xf numFmtId="164" fontId="27" fillId="0" borderId="1" xfId="0" applyNumberFormat="1" applyFont="1" applyBorder="1"/>
    <xf numFmtId="0" fontId="0" fillId="5" borderId="6" xfId="0" applyFill="1" applyBorder="1" applyAlignment="1">
      <alignment horizontal="left" vertical="top" wrapText="1"/>
    </xf>
    <xf numFmtId="0" fontId="10" fillId="0" borderId="1" xfId="0" applyFont="1" applyBorder="1" applyAlignment="1">
      <alignment horizontal="left" vertical="top" wrapText="1"/>
    </xf>
    <xf numFmtId="0" fontId="1" fillId="5" borderId="1" xfId="0" quotePrefix="1" applyFont="1" applyFill="1" applyBorder="1" applyAlignment="1">
      <alignment horizontal="center" vertical="top"/>
    </xf>
    <xf numFmtId="0" fontId="1" fillId="5" borderId="1" xfId="3" applyFill="1" applyBorder="1" applyAlignment="1">
      <alignment vertical="top" wrapText="1"/>
    </xf>
    <xf numFmtId="0" fontId="18" fillId="5" borderId="0" xfId="0" applyFont="1" applyFill="1" applyAlignment="1">
      <alignment vertical="center" wrapText="1"/>
    </xf>
    <xf numFmtId="0" fontId="0" fillId="5" borderId="1" xfId="0" applyFill="1" applyBorder="1" applyAlignment="1">
      <alignment horizontal="center"/>
    </xf>
    <xf numFmtId="0" fontId="20" fillId="0" borderId="1" xfId="0" applyFont="1" applyBorder="1"/>
    <xf numFmtId="0" fontId="1" fillId="15" borderId="1" xfId="3" applyFill="1" applyBorder="1" applyAlignment="1">
      <alignment vertical="top" wrapText="1"/>
    </xf>
    <xf numFmtId="0" fontId="1" fillId="10" borderId="1" xfId="3" applyFill="1" applyBorder="1" applyAlignment="1">
      <alignment vertical="top" wrapText="1"/>
    </xf>
    <xf numFmtId="0" fontId="1" fillId="9" borderId="1" xfId="3" applyFill="1" applyBorder="1" applyAlignment="1">
      <alignment vertical="top" wrapText="1"/>
    </xf>
    <xf numFmtId="9" fontId="1" fillId="0" borderId="1" xfId="0" applyNumberFormat="1" applyFont="1" applyBorder="1" applyAlignment="1">
      <alignment horizontal="center" vertical="top"/>
    </xf>
    <xf numFmtId="0" fontId="1" fillId="12" borderId="1" xfId="3" applyFill="1" applyBorder="1" applyAlignment="1">
      <alignment vertical="top" wrapText="1"/>
    </xf>
    <xf numFmtId="9" fontId="1" fillId="10" borderId="1" xfId="3" quotePrefix="1" applyNumberFormat="1" applyFill="1" applyBorder="1" applyAlignment="1">
      <alignment horizontal="center" vertical="top"/>
    </xf>
    <xf numFmtId="9" fontId="1" fillId="10" borderId="1" xfId="3" applyNumberFormat="1" applyFill="1" applyBorder="1" applyAlignment="1">
      <alignment horizontal="center" vertical="top"/>
    </xf>
    <xf numFmtId="0" fontId="1" fillId="0" borderId="1" xfId="3" applyBorder="1" applyAlignment="1">
      <alignment vertical="top"/>
    </xf>
    <xf numFmtId="0" fontId="1" fillId="0" borderId="1" xfId="3" applyBorder="1" applyAlignment="1">
      <alignment horizontal="center" vertical="top"/>
    </xf>
    <xf numFmtId="0" fontId="1" fillId="0" borderId="1" xfId="3" applyBorder="1" applyAlignment="1">
      <alignment vertical="top" wrapText="1"/>
    </xf>
    <xf numFmtId="0" fontId="1" fillId="0" borderId="1" xfId="3" quotePrefix="1" applyBorder="1" applyAlignment="1">
      <alignment vertical="top"/>
    </xf>
    <xf numFmtId="0" fontId="1" fillId="0" borderId="1" xfId="0" applyFont="1" applyBorder="1" applyAlignment="1">
      <alignment horizontal="left" vertical="top" wrapText="1"/>
    </xf>
    <xf numFmtId="164" fontId="1" fillId="0" borderId="1" xfId="2" applyNumberFormat="1" applyFont="1" applyFill="1" applyBorder="1" applyAlignment="1">
      <alignment vertical="top"/>
    </xf>
    <xf numFmtId="0" fontId="1" fillId="0" borderId="0" xfId="0" applyFont="1" applyAlignment="1">
      <alignment horizontal="center" vertical="top" wrapText="1"/>
    </xf>
    <xf numFmtId="0" fontId="31" fillId="0" borderId="2" xfId="0" applyFont="1" applyBorder="1" applyAlignment="1">
      <alignment vertical="top" wrapText="1" readingOrder="1"/>
    </xf>
    <xf numFmtId="0" fontId="1" fillId="5" borderId="5" xfId="0" applyFont="1" applyFill="1" applyBorder="1" applyAlignment="1">
      <alignment vertical="top" wrapText="1"/>
    </xf>
    <xf numFmtId="10" fontId="1" fillId="12" borderId="1" xfId="0" applyNumberFormat="1" applyFont="1" applyFill="1" applyBorder="1" applyAlignment="1">
      <alignment horizontal="center" vertical="top"/>
    </xf>
    <xf numFmtId="0" fontId="0" fillId="13" borderId="1" xfId="0" applyFill="1" applyBorder="1" applyAlignment="1">
      <alignment vertical="top" wrapText="1"/>
    </xf>
    <xf numFmtId="0" fontId="37" fillId="13" borderId="1" xfId="0" applyFont="1" applyFill="1" applyBorder="1" applyAlignment="1">
      <alignment vertical="top"/>
    </xf>
    <xf numFmtId="0" fontId="30" fillId="13" borderId="1" xfId="0" applyFont="1" applyFill="1" applyBorder="1" applyAlignment="1">
      <alignment horizontal="center" vertical="top"/>
    </xf>
    <xf numFmtId="2" fontId="30" fillId="13" borderId="1" xfId="0" applyNumberFormat="1" applyFont="1" applyFill="1" applyBorder="1" applyAlignment="1">
      <alignment horizontal="center" vertical="top"/>
    </xf>
    <xf numFmtId="0" fontId="16" fillId="0" borderId="1" xfId="0" applyFont="1" applyBorder="1" applyAlignment="1">
      <alignment horizontal="center" vertical="top" wrapText="1"/>
    </xf>
    <xf numFmtId="2" fontId="10" fillId="0" borderId="1" xfId="0" applyNumberFormat="1" applyFont="1" applyBorder="1" applyAlignment="1">
      <alignment horizontal="center"/>
    </xf>
    <xf numFmtId="0" fontId="20" fillId="5" borderId="1" xfId="0" applyFont="1" applyFill="1" applyBorder="1" applyAlignment="1">
      <alignment horizontal="center"/>
    </xf>
    <xf numFmtId="0" fontId="39" fillId="0" borderId="0" xfId="3" applyFont="1" applyAlignment="1">
      <alignment wrapText="1"/>
    </xf>
    <xf numFmtId="0" fontId="41" fillId="10" borderId="1" xfId="3" applyFont="1" applyFill="1" applyBorder="1" applyAlignment="1">
      <alignment horizontal="center" vertical="center" wrapText="1"/>
    </xf>
    <xf numFmtId="0" fontId="1" fillId="0" borderId="0" xfId="3"/>
    <xf numFmtId="0" fontId="41" fillId="10" borderId="2" xfId="3" applyFont="1" applyFill="1" applyBorder="1" applyAlignment="1">
      <alignment horizontal="center" vertical="center" wrapText="1"/>
    </xf>
    <xf numFmtId="0" fontId="43" fillId="0" borderId="1" xfId="3" applyFont="1" applyBorder="1" applyAlignment="1">
      <alignment horizontal="center" vertical="center" wrapText="1"/>
    </xf>
    <xf numFmtId="0" fontId="44" fillId="0" borderId="0" xfId="3" applyFont="1"/>
    <xf numFmtId="0" fontId="45" fillId="0" borderId="13" xfId="3" applyFont="1" applyBorder="1" applyAlignment="1">
      <alignment vertical="center" wrapText="1"/>
    </xf>
    <xf numFmtId="0" fontId="40" fillId="0" borderId="1" xfId="3" applyFont="1" applyBorder="1" applyAlignment="1">
      <alignment vertical="center" wrapText="1"/>
    </xf>
    <xf numFmtId="0" fontId="40" fillId="0" borderId="1" xfId="3" applyFont="1" applyBorder="1" applyAlignment="1">
      <alignment horizontal="center" vertical="center" wrapText="1"/>
    </xf>
    <xf numFmtId="1" fontId="40" fillId="0" borderId="1" xfId="3" applyNumberFormat="1" applyFont="1" applyBorder="1" applyAlignment="1">
      <alignment horizontal="center" vertical="center" wrapText="1"/>
    </xf>
    <xf numFmtId="2" fontId="40" fillId="0" borderId="1" xfId="3" applyNumberFormat="1" applyFont="1" applyBorder="1" applyAlignment="1">
      <alignment horizontal="center" vertical="center" wrapText="1"/>
    </xf>
    <xf numFmtId="0" fontId="45" fillId="0" borderId="14" xfId="3" applyFont="1" applyBorder="1" applyAlignment="1">
      <alignment vertical="center" wrapText="1"/>
    </xf>
    <xf numFmtId="0" fontId="40" fillId="0" borderId="14" xfId="3" applyFont="1" applyBorder="1" applyAlignment="1">
      <alignment vertical="center" wrapText="1"/>
    </xf>
    <xf numFmtId="0" fontId="45" fillId="0" borderId="0" xfId="3" applyFont="1" applyAlignment="1">
      <alignment wrapText="1"/>
    </xf>
    <xf numFmtId="0" fontId="40" fillId="0" borderId="14" xfId="3" quotePrefix="1" applyFont="1" applyBorder="1" applyAlignment="1">
      <alignment vertical="center" wrapText="1"/>
    </xf>
    <xf numFmtId="9" fontId="40" fillId="0" borderId="1" xfId="3" applyNumberFormat="1" applyFont="1" applyBorder="1" applyAlignment="1">
      <alignment horizontal="center" vertical="center" wrapText="1"/>
    </xf>
    <xf numFmtId="0" fontId="45" fillId="0" borderId="0" xfId="3" applyFont="1" applyAlignment="1">
      <alignment horizontal="left" wrapText="1"/>
    </xf>
    <xf numFmtId="0" fontId="45" fillId="0" borderId="0" xfId="3" applyFont="1" applyAlignment="1">
      <alignment horizontal="center" vertical="center" wrapText="1"/>
    </xf>
    <xf numFmtId="0" fontId="40" fillId="0" borderId="0" xfId="3" applyFont="1" applyAlignment="1">
      <alignment wrapText="1"/>
    </xf>
    <xf numFmtId="0" fontId="40" fillId="0" borderId="0" xfId="3" applyFont="1" applyAlignment="1">
      <alignment horizontal="left" wrapText="1"/>
    </xf>
    <xf numFmtId="0" fontId="40" fillId="0" borderId="0" xfId="3" applyFont="1" applyAlignment="1">
      <alignment horizontal="center" vertical="center" wrapText="1"/>
    </xf>
    <xf numFmtId="0" fontId="45" fillId="13" borderId="2" xfId="3" applyFont="1" applyFill="1" applyBorder="1" applyAlignment="1">
      <alignment horizontal="center" vertical="center"/>
    </xf>
    <xf numFmtId="0" fontId="40" fillId="0" borderId="0" xfId="3" applyFont="1" applyAlignment="1">
      <alignment horizontal="center"/>
    </xf>
    <xf numFmtId="0" fontId="45" fillId="13" borderId="1" xfId="3" applyFont="1" applyFill="1" applyBorder="1" applyAlignment="1">
      <alignment horizontal="center" vertical="center"/>
    </xf>
    <xf numFmtId="0" fontId="43" fillId="0" borderId="5" xfId="3" applyFont="1" applyBorder="1" applyAlignment="1">
      <alignment horizontal="center" vertical="center" wrapText="1"/>
    </xf>
    <xf numFmtId="0" fontId="40" fillId="3" borderId="2" xfId="3" applyFont="1" applyFill="1" applyBorder="1" applyAlignment="1">
      <alignment vertical="center"/>
    </xf>
    <xf numFmtId="0" fontId="40" fillId="3" borderId="3" xfId="3" applyFont="1" applyFill="1" applyBorder="1" applyAlignment="1">
      <alignment vertical="center"/>
    </xf>
    <xf numFmtId="0" fontId="40" fillId="3" borderId="3" xfId="3" applyFont="1" applyFill="1" applyBorder="1" applyAlignment="1">
      <alignment horizontal="center"/>
    </xf>
    <xf numFmtId="0" fontId="40" fillId="3" borderId="4" xfId="3" applyFont="1" applyFill="1" applyBorder="1" applyAlignment="1">
      <alignment horizontal="center"/>
    </xf>
    <xf numFmtId="0" fontId="40" fillId="0" borderId="1" xfId="3" applyFont="1" applyBorder="1" applyAlignment="1">
      <alignment horizontal="left" vertical="center" wrapText="1"/>
    </xf>
    <xf numFmtId="0" fontId="40" fillId="0" borderId="0" xfId="3" applyFont="1" applyAlignment="1">
      <alignment horizontal="left" vertical="center" wrapText="1"/>
    </xf>
    <xf numFmtId="0" fontId="40" fillId="0" borderId="7" xfId="3" applyFont="1" applyBorder="1" applyAlignment="1">
      <alignment horizontal="center" vertical="center" wrapText="1"/>
    </xf>
    <xf numFmtId="0" fontId="40" fillId="0" borderId="7" xfId="3" applyFont="1" applyBorder="1" applyAlignment="1">
      <alignment horizontal="left" vertical="center" wrapText="1"/>
    </xf>
    <xf numFmtId="2" fontId="40" fillId="0" borderId="7" xfId="3" applyNumberFormat="1" applyFont="1" applyBorder="1" applyAlignment="1">
      <alignment horizontal="center" vertical="center"/>
    </xf>
    <xf numFmtId="0" fontId="40" fillId="4" borderId="2" xfId="3" applyFont="1" applyFill="1" applyBorder="1" applyAlignment="1">
      <alignment vertical="center"/>
    </xf>
    <xf numFmtId="0" fontId="40" fillId="4" borderId="3" xfId="3" applyFont="1" applyFill="1" applyBorder="1" applyAlignment="1">
      <alignment vertical="center"/>
    </xf>
    <xf numFmtId="0" fontId="40" fillId="4" borderId="3" xfId="3" applyFont="1" applyFill="1" applyBorder="1" applyAlignment="1">
      <alignment horizontal="center" vertical="center"/>
    </xf>
    <xf numFmtId="0" fontId="40" fillId="4" borderId="4" xfId="3" applyFont="1" applyFill="1" applyBorder="1" applyAlignment="1">
      <alignment vertical="center"/>
    </xf>
    <xf numFmtId="0" fontId="40" fillId="0" borderId="0" xfId="3" applyFont="1" applyAlignment="1">
      <alignment vertical="center" wrapText="1"/>
    </xf>
    <xf numFmtId="0" fontId="40" fillId="0" borderId="6" xfId="3" applyFont="1" applyBorder="1" applyAlignment="1">
      <alignment horizontal="center" vertical="center" wrapText="1"/>
    </xf>
    <xf numFmtId="0" fontId="40" fillId="0" borderId="6" xfId="3" applyFont="1" applyBorder="1" applyAlignment="1">
      <alignment horizontal="left" vertical="center" wrapText="1"/>
    </xf>
    <xf numFmtId="2" fontId="40" fillId="0" borderId="6" xfId="3" applyNumberFormat="1" applyFont="1" applyBorder="1" applyAlignment="1">
      <alignment horizontal="center" vertical="center"/>
    </xf>
    <xf numFmtId="0" fontId="29" fillId="0" borderId="0" xfId="3" applyFont="1" applyAlignment="1">
      <alignment horizontal="center"/>
    </xf>
    <xf numFmtId="165" fontId="40" fillId="0" borderId="1" xfId="3" applyNumberFormat="1" applyFont="1" applyBorder="1" applyAlignment="1">
      <alignment horizontal="center" vertical="center" wrapText="1"/>
    </xf>
    <xf numFmtId="165" fontId="40" fillId="0" borderId="1" xfId="4" applyNumberFormat="1" applyFont="1" applyFill="1" applyBorder="1" applyAlignment="1">
      <alignment horizontal="center" vertical="center" wrapText="1"/>
    </xf>
    <xf numFmtId="0" fontId="40" fillId="0" borderId="1" xfId="4" applyNumberFormat="1" applyFont="1" applyFill="1" applyBorder="1" applyAlignment="1">
      <alignment horizontal="left" vertical="top" wrapText="1"/>
    </xf>
    <xf numFmtId="3" fontId="40" fillId="0" borderId="0" xfId="3" applyNumberFormat="1" applyFont="1" applyAlignment="1">
      <alignment wrapText="1"/>
    </xf>
    <xf numFmtId="165" fontId="40" fillId="0" borderId="0" xfId="3" applyNumberFormat="1" applyFont="1" applyAlignment="1">
      <alignment wrapText="1"/>
    </xf>
    <xf numFmtId="0" fontId="1" fillId="5" borderId="7" xfId="0" applyFont="1" applyFill="1" applyBorder="1" applyAlignment="1">
      <alignment vertical="top" wrapText="1"/>
    </xf>
    <xf numFmtId="0" fontId="15" fillId="0" borderId="1" xfId="0" applyFont="1" applyBorder="1" applyAlignment="1">
      <alignment horizontal="center" vertical="top"/>
    </xf>
    <xf numFmtId="0" fontId="46" fillId="0" borderId="1" xfId="0" applyFont="1" applyBorder="1" applyAlignment="1">
      <alignment vertical="top" wrapText="1"/>
    </xf>
    <xf numFmtId="0" fontId="26" fillId="0" borderId="3" xfId="0" applyFont="1" applyBorder="1" applyAlignment="1">
      <alignment vertical="center" wrapText="1"/>
    </xf>
    <xf numFmtId="0" fontId="1" fillId="16" borderId="1" xfId="0" applyFont="1" applyFill="1" applyBorder="1" applyAlignment="1">
      <alignment vertical="top" wrapText="1"/>
    </xf>
    <xf numFmtId="0" fontId="1" fillId="16" borderId="1" xfId="3" applyFill="1" applyBorder="1" applyAlignment="1">
      <alignment vertical="top" wrapText="1"/>
    </xf>
    <xf numFmtId="0" fontId="10" fillId="16" borderId="1" xfId="0" applyFont="1" applyFill="1" applyBorder="1" applyAlignment="1">
      <alignment vertical="top" wrapText="1"/>
    </xf>
    <xf numFmtId="0" fontId="27" fillId="0" borderId="0" xfId="0" applyFont="1" applyAlignment="1">
      <alignment horizontal="left" vertical="center" wrapText="1"/>
    </xf>
    <xf numFmtId="164" fontId="1" fillId="0" borderId="0" xfId="2" applyNumberFormat="1" applyFont="1" applyBorder="1" applyAlignment="1">
      <alignment vertical="top"/>
    </xf>
    <xf numFmtId="0" fontId="17" fillId="0" borderId="1" xfId="0" applyFont="1" applyBorder="1" applyAlignment="1">
      <alignment vertical="center" wrapText="1"/>
    </xf>
    <xf numFmtId="0" fontId="17" fillId="0" borderId="3" xfId="0" applyFont="1" applyBorder="1" applyAlignment="1">
      <alignment vertical="center" wrapText="1"/>
    </xf>
    <xf numFmtId="0" fontId="24" fillId="0" borderId="1" xfId="0" applyFont="1" applyBorder="1" applyAlignment="1">
      <alignment vertical="center" wrapText="1"/>
    </xf>
    <xf numFmtId="0" fontId="24" fillId="0" borderId="3" xfId="0" applyFont="1" applyBorder="1" applyAlignment="1">
      <alignment vertical="center" wrapText="1"/>
    </xf>
    <xf numFmtId="0" fontId="26" fillId="0" borderId="1" xfId="0" applyFont="1" applyBorder="1" applyAlignment="1">
      <alignment horizontal="center" vertical="top" wrapText="1"/>
    </xf>
    <xf numFmtId="0" fontId="41" fillId="13" borderId="1" xfId="3" applyFont="1" applyFill="1" applyBorder="1" applyAlignment="1">
      <alignment horizontal="center" vertical="center" wrapText="1"/>
    </xf>
    <xf numFmtId="0" fontId="41" fillId="13" borderId="2" xfId="3" applyFont="1" applyFill="1" applyBorder="1" applyAlignment="1">
      <alignment horizontal="center" vertical="center" wrapText="1"/>
    </xf>
    <xf numFmtId="0" fontId="47" fillId="0" borderId="0" xfId="0" applyFont="1" applyAlignment="1">
      <alignment horizontal="left" vertical="top"/>
    </xf>
    <xf numFmtId="0" fontId="1" fillId="17" borderId="1" xfId="3" applyFill="1" applyBorder="1" applyAlignment="1">
      <alignment vertical="top" wrapText="1"/>
    </xf>
    <xf numFmtId="0" fontId="1" fillId="0" borderId="0" xfId="0" applyFont="1" applyAlignment="1">
      <alignment horizontal="center"/>
    </xf>
    <xf numFmtId="0" fontId="1" fillId="0" borderId="1" xfId="0" applyFont="1" applyBorder="1" applyAlignment="1">
      <alignment horizontal="center"/>
    </xf>
    <xf numFmtId="0" fontId="24" fillId="4"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5" fillId="4" borderId="1" xfId="0" applyFont="1" applyFill="1" applyBorder="1" applyAlignment="1">
      <alignment horizontal="center" vertical="center" wrapText="1"/>
    </xf>
    <xf numFmtId="0" fontId="43" fillId="0" borderId="2" xfId="3" applyFont="1" applyBorder="1" applyAlignment="1">
      <alignment horizontal="center" vertical="center" wrapText="1"/>
    </xf>
    <xf numFmtId="0" fontId="43" fillId="0" borderId="3" xfId="3" applyFont="1" applyBorder="1" applyAlignment="1">
      <alignment horizontal="center" vertical="center" wrapText="1"/>
    </xf>
    <xf numFmtId="0" fontId="39" fillId="0" borderId="0" xfId="3" applyFont="1" applyAlignment="1">
      <alignment horizontal="center"/>
    </xf>
    <xf numFmtId="0" fontId="40" fillId="13" borderId="10" xfId="3" applyFont="1" applyFill="1" applyBorder="1" applyAlignment="1">
      <alignment horizontal="center" vertical="center" wrapText="1"/>
    </xf>
    <xf numFmtId="0" fontId="40" fillId="13" borderId="11" xfId="3" applyFont="1" applyFill="1" applyBorder="1" applyAlignment="1">
      <alignment horizontal="center" vertical="center" wrapText="1"/>
    </xf>
    <xf numFmtId="0" fontId="40" fillId="13" borderId="9" xfId="3" applyFont="1" applyFill="1" applyBorder="1" applyAlignment="1">
      <alignment horizontal="center" vertical="center" wrapText="1"/>
    </xf>
    <xf numFmtId="0" fontId="40" fillId="13" borderId="12" xfId="3" applyFont="1" applyFill="1" applyBorder="1" applyAlignment="1">
      <alignment horizontal="center" vertical="center" wrapText="1"/>
    </xf>
    <xf numFmtId="0" fontId="40" fillId="13" borderId="5" xfId="3" applyFont="1" applyFill="1" applyBorder="1" applyAlignment="1">
      <alignment horizontal="center" wrapText="1"/>
    </xf>
    <xf numFmtId="0" fontId="40" fillId="13" borderId="6" xfId="3" applyFont="1" applyFill="1" applyBorder="1" applyAlignment="1">
      <alignment horizontal="center" wrapText="1"/>
    </xf>
    <xf numFmtId="0" fontId="41" fillId="13" borderId="1" xfId="3" applyFont="1" applyFill="1" applyBorder="1" applyAlignment="1">
      <alignment horizontal="center" vertical="center" wrapText="1"/>
    </xf>
    <xf numFmtId="0" fontId="41" fillId="13" borderId="5" xfId="3" applyFont="1" applyFill="1" applyBorder="1" applyAlignment="1">
      <alignment horizontal="center" vertical="center" wrapText="1"/>
    </xf>
    <xf numFmtId="0" fontId="41" fillId="13" borderId="6" xfId="3" applyFont="1" applyFill="1" applyBorder="1" applyAlignment="1">
      <alignment horizontal="center" vertical="center" wrapText="1"/>
    </xf>
    <xf numFmtId="0" fontId="42" fillId="13" borderId="2" xfId="3" applyFont="1" applyFill="1" applyBorder="1" applyAlignment="1">
      <alignment horizontal="center" vertical="center" wrapText="1"/>
    </xf>
    <xf numFmtId="0" fontId="42" fillId="13" borderId="3" xfId="3" applyFont="1" applyFill="1" applyBorder="1" applyAlignment="1">
      <alignment horizontal="center" vertical="center" wrapText="1"/>
    </xf>
    <xf numFmtId="0" fontId="42" fillId="13" borderId="4" xfId="3" applyFont="1" applyFill="1" applyBorder="1" applyAlignment="1">
      <alignment horizontal="center" vertical="center" wrapText="1"/>
    </xf>
    <xf numFmtId="0" fontId="45" fillId="13" borderId="5" xfId="3" applyFont="1" applyFill="1" applyBorder="1" applyAlignment="1">
      <alignment horizontal="center" vertical="center" wrapText="1"/>
    </xf>
    <xf numFmtId="0" fontId="45" fillId="13" borderId="6" xfId="3" applyFont="1" applyFill="1" applyBorder="1" applyAlignment="1">
      <alignment horizontal="center" vertical="center" wrapText="1"/>
    </xf>
    <xf numFmtId="0" fontId="45" fillId="13" borderId="2" xfId="3" applyFont="1" applyFill="1" applyBorder="1" applyAlignment="1">
      <alignment horizontal="center" vertical="center"/>
    </xf>
    <xf numFmtId="0" fontId="45" fillId="13" borderId="3" xfId="3" applyFont="1" applyFill="1" applyBorder="1" applyAlignment="1">
      <alignment horizontal="center" vertical="center"/>
    </xf>
    <xf numFmtId="0" fontId="45" fillId="13" borderId="4" xfId="3" applyFont="1" applyFill="1" applyBorder="1" applyAlignment="1">
      <alignment horizontal="center" vertical="center"/>
    </xf>
    <xf numFmtId="0" fontId="42" fillId="10" borderId="9" xfId="3" applyFont="1" applyFill="1" applyBorder="1" applyAlignment="1">
      <alignment horizontal="center" vertical="center" wrapText="1"/>
    </xf>
    <xf numFmtId="0" fontId="42" fillId="10" borderId="12" xfId="3" applyFont="1" applyFill="1" applyBorder="1" applyAlignment="1">
      <alignment horizontal="center" vertical="center" wrapText="1"/>
    </xf>
    <xf numFmtId="0" fontId="42" fillId="10" borderId="8" xfId="3" applyFont="1" applyFill="1" applyBorder="1" applyAlignment="1">
      <alignment horizontal="center" vertical="center" wrapText="1"/>
    </xf>
    <xf numFmtId="0" fontId="40" fillId="10" borderId="10" xfId="3" applyFont="1" applyFill="1" applyBorder="1" applyAlignment="1">
      <alignment horizontal="center" vertical="center" wrapText="1"/>
    </xf>
    <xf numFmtId="0" fontId="40" fillId="10" borderId="11" xfId="3" applyFont="1" applyFill="1" applyBorder="1" applyAlignment="1">
      <alignment horizontal="center" vertical="center" wrapText="1"/>
    </xf>
    <xf numFmtId="0" fontId="40" fillId="10" borderId="16" xfId="3" applyFont="1" applyFill="1" applyBorder="1" applyAlignment="1">
      <alignment horizontal="center" vertical="center" wrapText="1"/>
    </xf>
    <xf numFmtId="0" fontId="40" fillId="10" borderId="0" xfId="3" applyFont="1" applyFill="1" applyAlignment="1">
      <alignment horizontal="center" vertical="center" wrapText="1"/>
    </xf>
    <xf numFmtId="0" fontId="40" fillId="10" borderId="9" xfId="3" applyFont="1" applyFill="1" applyBorder="1" applyAlignment="1">
      <alignment horizontal="center" vertical="center" wrapText="1"/>
    </xf>
    <xf numFmtId="0" fontId="40" fillId="10" borderId="12" xfId="3" applyFont="1" applyFill="1" applyBorder="1" applyAlignment="1">
      <alignment horizontal="center" vertical="center" wrapText="1"/>
    </xf>
    <xf numFmtId="0" fontId="40" fillId="10" borderId="5" xfId="3" applyFont="1" applyFill="1" applyBorder="1" applyAlignment="1">
      <alignment horizontal="center" wrapText="1"/>
    </xf>
    <xf numFmtId="0" fontId="40" fillId="10" borderId="7" xfId="3" applyFont="1" applyFill="1" applyBorder="1" applyAlignment="1">
      <alignment horizontal="center" wrapText="1"/>
    </xf>
    <xf numFmtId="0" fontId="40" fillId="10" borderId="6" xfId="3" applyFont="1" applyFill="1" applyBorder="1" applyAlignment="1">
      <alignment horizontal="center" wrapText="1"/>
    </xf>
    <xf numFmtId="0" fontId="42" fillId="10" borderId="10" xfId="3" applyFont="1" applyFill="1" applyBorder="1" applyAlignment="1">
      <alignment horizontal="center" vertical="center" wrapText="1"/>
    </xf>
    <xf numFmtId="0" fontId="42" fillId="10" borderId="11" xfId="3" applyFont="1" applyFill="1" applyBorder="1" applyAlignment="1">
      <alignment horizontal="center" vertical="center" wrapText="1"/>
    </xf>
    <xf numFmtId="0" fontId="42" fillId="10" borderId="15" xfId="3"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center"/>
    </xf>
    <xf numFmtId="0" fontId="0" fillId="5" borderId="5" xfId="0" applyFill="1" applyBorder="1" applyAlignment="1">
      <alignment horizontal="left" vertical="top" wrapText="1"/>
    </xf>
    <xf numFmtId="0" fontId="0" fillId="5" borderId="7" xfId="0" applyFill="1" applyBorder="1" applyAlignment="1">
      <alignment horizontal="left" vertical="top" wrapText="1"/>
    </xf>
    <xf numFmtId="0" fontId="0" fillId="5" borderId="6" xfId="0" applyFill="1" applyBorder="1" applyAlignment="1">
      <alignment horizontal="left" vertical="top" wrapText="1"/>
    </xf>
    <xf numFmtId="0" fontId="1" fillId="5" borderId="5" xfId="0" applyFont="1" applyFill="1" applyBorder="1" applyAlignment="1">
      <alignment horizontal="left" vertical="top" wrapText="1"/>
    </xf>
    <xf numFmtId="0" fontId="0" fillId="5" borderId="9" xfId="0" applyFill="1" applyBorder="1" applyAlignment="1">
      <alignment horizontal="left" vertical="top" wrapText="1"/>
    </xf>
    <xf numFmtId="0" fontId="0" fillId="5" borderId="8" xfId="0" applyFill="1" applyBorder="1" applyAlignment="1">
      <alignment horizontal="left" vertical="top" wrapText="1"/>
    </xf>
    <xf numFmtId="0" fontId="1" fillId="5" borderId="5" xfId="0" quotePrefix="1" applyFont="1" applyFill="1" applyBorder="1" applyAlignment="1">
      <alignment horizontal="left" vertical="top"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5" fillId="7"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20" fillId="7" borderId="1" xfId="0" applyFont="1" applyFill="1" applyBorder="1" applyAlignment="1">
      <alignment horizontal="center"/>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1" fillId="5" borderId="2" xfId="0" applyFont="1" applyFill="1" applyBorder="1" applyAlignment="1">
      <alignment horizontal="left" vertical="top" wrapText="1"/>
    </xf>
    <xf numFmtId="0" fontId="1" fillId="5" borderId="4" xfId="0" applyFont="1" applyFill="1" applyBorder="1" applyAlignment="1">
      <alignment horizontal="left" vertical="top" wrapText="1"/>
    </xf>
    <xf numFmtId="9" fontId="15" fillId="4" borderId="2" xfId="1" applyFont="1" applyFill="1" applyBorder="1" applyAlignment="1">
      <alignment horizontal="center" vertical="center" wrapText="1"/>
    </xf>
    <xf numFmtId="9" fontId="15" fillId="4" borderId="3" xfId="1" applyFont="1" applyFill="1" applyBorder="1" applyAlignment="1">
      <alignment horizontal="center" vertical="center" wrapText="1"/>
    </xf>
    <xf numFmtId="9" fontId="15" fillId="4" borderId="4" xfId="1" applyFont="1" applyFill="1" applyBorder="1" applyAlignment="1">
      <alignment horizontal="center" vertical="center" wrapText="1"/>
    </xf>
    <xf numFmtId="9" fontId="15" fillId="4" borderId="1" xfId="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0" fillId="0" borderId="0" xfId="0" applyFont="1" applyAlignment="1">
      <alignment horizontal="left" vertical="top" wrapText="1"/>
    </xf>
    <xf numFmtId="9" fontId="20" fillId="8" borderId="2" xfId="1" applyFont="1" applyFill="1" applyBorder="1" applyAlignment="1">
      <alignment horizontal="center" vertical="center" wrapText="1"/>
    </xf>
    <xf numFmtId="9" fontId="20" fillId="8" borderId="3" xfId="1" applyFont="1" applyFill="1" applyBorder="1" applyAlignment="1">
      <alignment horizontal="center" vertical="center" wrapText="1"/>
    </xf>
    <xf numFmtId="9" fontId="20" fillId="8" borderId="4" xfId="1" applyFont="1" applyFill="1" applyBorder="1" applyAlignment="1">
      <alignment horizontal="center" vertical="center" wrapText="1"/>
    </xf>
    <xf numFmtId="10" fontId="20" fillId="6" borderId="2" xfId="1" applyNumberFormat="1" applyFont="1" applyFill="1" applyBorder="1" applyAlignment="1">
      <alignment horizontal="center" vertical="center" wrapText="1"/>
    </xf>
    <xf numFmtId="10" fontId="20" fillId="6" borderId="3" xfId="1" applyNumberFormat="1" applyFont="1" applyFill="1" applyBorder="1" applyAlignment="1">
      <alignment horizontal="center" vertical="center" wrapText="1"/>
    </xf>
    <xf numFmtId="10" fontId="20" fillId="6" borderId="4" xfId="1" applyNumberFormat="1" applyFont="1" applyFill="1" applyBorder="1" applyAlignment="1">
      <alignment horizontal="center" vertical="center" wrapText="1"/>
    </xf>
    <xf numFmtId="0" fontId="14" fillId="5" borderId="2" xfId="0" applyFont="1" applyFill="1" applyBorder="1" applyAlignment="1">
      <alignment horizontal="left" vertical="top" wrapText="1"/>
    </xf>
    <xf numFmtId="0" fontId="14" fillId="5" borderId="4" xfId="0" applyFont="1" applyFill="1" applyBorder="1" applyAlignment="1">
      <alignment horizontal="left" vertical="top" wrapText="1"/>
    </xf>
  </cellXfs>
  <cellStyles count="5">
    <cellStyle name="Comma" xfId="2" builtinId="3"/>
    <cellStyle name="Comma 2" xfId="4" xr:uid="{7085D68B-E82A-42D2-A155-1516C5600103}"/>
    <cellStyle name="Normal" xfId="0" builtinId="0"/>
    <cellStyle name="Normal 2" xfId="3" xr:uid="{D37EFED0-216F-4ADB-93EA-D141F918AE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EAAA1-3334-427E-9C17-435CE01A37BF}">
  <sheetPr>
    <tabColor rgb="FFFFFF00"/>
  </sheetPr>
  <dimension ref="B2:H22"/>
  <sheetViews>
    <sheetView zoomScale="70" zoomScaleNormal="70" workbookViewId="0">
      <selection activeCell="B3" sqref="B3:H13"/>
    </sheetView>
  </sheetViews>
  <sheetFormatPr defaultColWidth="9.1796875" defaultRowHeight="14.5" x14ac:dyDescent="0.35"/>
  <cols>
    <col min="1" max="1" width="9.1796875" style="4"/>
    <col min="2" max="2" width="5.1796875" style="4" customWidth="1"/>
    <col min="3" max="3" width="15.90625" style="4" customWidth="1"/>
    <col min="4" max="8" width="10.1796875" style="4" customWidth="1"/>
    <col min="9" max="9" width="6.81640625" style="4" customWidth="1"/>
    <col min="10" max="10" width="7.81640625" style="4" customWidth="1"/>
    <col min="11" max="23" width="6.81640625" style="4" customWidth="1"/>
    <col min="24" max="16384" width="9.1796875" style="4"/>
  </cols>
  <sheetData>
    <row r="2" spans="2:8" x14ac:dyDescent="0.35">
      <c r="B2" s="59" t="s">
        <v>143</v>
      </c>
    </row>
    <row r="3" spans="2:8" ht="15.5" x14ac:dyDescent="0.35">
      <c r="B3" s="298" t="s">
        <v>0</v>
      </c>
      <c r="C3" s="298" t="s">
        <v>126</v>
      </c>
      <c r="D3" s="298" t="s">
        <v>127</v>
      </c>
      <c r="E3" s="298"/>
      <c r="F3" s="298" t="s">
        <v>599</v>
      </c>
      <c r="G3" s="298"/>
      <c r="H3" s="298" t="s">
        <v>128</v>
      </c>
    </row>
    <row r="4" spans="2:8" ht="15.5" x14ac:dyDescent="0.35">
      <c r="B4" s="298"/>
      <c r="C4" s="298"/>
      <c r="D4" s="58" t="s">
        <v>129</v>
      </c>
      <c r="E4" s="58" t="s">
        <v>130</v>
      </c>
      <c r="F4" s="58" t="s">
        <v>129</v>
      </c>
      <c r="G4" s="58" t="s">
        <v>130</v>
      </c>
      <c r="H4" s="298"/>
    </row>
    <row r="5" spans="2:8" x14ac:dyDescent="0.35">
      <c r="B5" s="26">
        <v>1</v>
      </c>
      <c r="C5" s="26">
        <v>2</v>
      </c>
      <c r="D5" s="26">
        <v>3</v>
      </c>
      <c r="E5" s="26">
        <v>4</v>
      </c>
      <c r="F5" s="26">
        <v>5</v>
      </c>
      <c r="G5" s="26">
        <v>6</v>
      </c>
      <c r="H5" s="26">
        <v>7</v>
      </c>
    </row>
    <row r="6" spans="2:8" ht="15.5" x14ac:dyDescent="0.35">
      <c r="B6" s="65">
        <v>1</v>
      </c>
      <c r="C6" s="66" t="s">
        <v>178</v>
      </c>
      <c r="D6" s="71">
        <v>0</v>
      </c>
      <c r="E6" s="71">
        <v>0</v>
      </c>
      <c r="F6" s="71">
        <v>1</v>
      </c>
      <c r="G6" s="71">
        <v>0</v>
      </c>
      <c r="H6" s="71">
        <f>SUM(D6:G6)</f>
        <v>1</v>
      </c>
    </row>
    <row r="7" spans="2:8" ht="15.5" x14ac:dyDescent="0.35">
      <c r="B7" s="56">
        <v>2</v>
      </c>
      <c r="C7" s="56" t="s">
        <v>131</v>
      </c>
      <c r="D7" s="57">
        <v>0</v>
      </c>
      <c r="E7" s="57">
        <v>0</v>
      </c>
      <c r="F7" s="57">
        <v>0</v>
      </c>
      <c r="G7" s="57">
        <v>0</v>
      </c>
      <c r="H7" s="71">
        <f t="shared" ref="H7:H12" si="0">SUM(D7:G7)</f>
        <v>0</v>
      </c>
    </row>
    <row r="8" spans="2:8" ht="15.5" x14ac:dyDescent="0.35">
      <c r="B8" s="65">
        <v>3</v>
      </c>
      <c r="C8" s="56" t="s">
        <v>132</v>
      </c>
      <c r="D8" s="57">
        <v>5</v>
      </c>
      <c r="E8" s="57">
        <v>1</v>
      </c>
      <c r="F8" s="57">
        <v>3</v>
      </c>
      <c r="G8" s="57">
        <v>1</v>
      </c>
      <c r="H8" s="71">
        <f t="shared" si="0"/>
        <v>10</v>
      </c>
    </row>
    <row r="9" spans="2:8" ht="15.5" x14ac:dyDescent="0.35">
      <c r="B9" s="56">
        <v>4</v>
      </c>
      <c r="C9" s="56" t="s">
        <v>133</v>
      </c>
      <c r="D9" s="57">
        <v>0</v>
      </c>
      <c r="E9" s="57">
        <v>0</v>
      </c>
      <c r="F9" s="57">
        <v>0</v>
      </c>
      <c r="G9" s="57">
        <v>0</v>
      </c>
      <c r="H9" s="71">
        <f t="shared" si="0"/>
        <v>0</v>
      </c>
    </row>
    <row r="10" spans="2:8" ht="15.5" x14ac:dyDescent="0.35">
      <c r="B10" s="65">
        <v>5</v>
      </c>
      <c r="C10" s="56" t="s">
        <v>134</v>
      </c>
      <c r="D10" s="57">
        <v>6</v>
      </c>
      <c r="E10" s="57">
        <v>3</v>
      </c>
      <c r="F10" s="57">
        <v>1</v>
      </c>
      <c r="G10" s="57">
        <v>3</v>
      </c>
      <c r="H10" s="71">
        <f t="shared" si="0"/>
        <v>13</v>
      </c>
    </row>
    <row r="11" spans="2:8" ht="15.5" x14ac:dyDescent="0.35">
      <c r="B11" s="56">
        <v>6</v>
      </c>
      <c r="C11" s="56" t="s">
        <v>135</v>
      </c>
      <c r="D11" s="57">
        <v>0</v>
      </c>
      <c r="E11" s="57">
        <v>1</v>
      </c>
      <c r="F11" s="57">
        <v>0</v>
      </c>
      <c r="G11" s="57">
        <v>0</v>
      </c>
      <c r="H11" s="71">
        <f t="shared" si="0"/>
        <v>1</v>
      </c>
    </row>
    <row r="12" spans="2:8" ht="15.5" x14ac:dyDescent="0.35">
      <c r="B12" s="65">
        <v>7</v>
      </c>
      <c r="C12" s="56" t="s">
        <v>136</v>
      </c>
      <c r="D12" s="57">
        <v>0</v>
      </c>
      <c r="E12" s="57">
        <v>0</v>
      </c>
      <c r="F12" s="57">
        <v>0</v>
      </c>
      <c r="G12" s="57">
        <v>0</v>
      </c>
      <c r="H12" s="71">
        <f t="shared" si="0"/>
        <v>0</v>
      </c>
    </row>
    <row r="13" spans="2:8" ht="15.75" customHeight="1" x14ac:dyDescent="0.35">
      <c r="B13" s="299" t="s">
        <v>179</v>
      </c>
      <c r="C13" s="300"/>
      <c r="D13" s="67">
        <f>SUM(D6:D12)</f>
        <v>11</v>
      </c>
      <c r="E13" s="67">
        <f t="shared" ref="E13:H13" si="1">SUM(E6:E12)</f>
        <v>5</v>
      </c>
      <c r="F13" s="67">
        <f t="shared" si="1"/>
        <v>5</v>
      </c>
      <c r="G13" s="67">
        <f t="shared" si="1"/>
        <v>4</v>
      </c>
      <c r="H13" s="67">
        <f t="shared" si="1"/>
        <v>25</v>
      </c>
    </row>
    <row r="14" spans="2:8" ht="15.75" customHeight="1" x14ac:dyDescent="0.35">
      <c r="B14" s="68"/>
      <c r="C14" s="68"/>
      <c r="D14" s="69"/>
      <c r="E14" s="69"/>
      <c r="F14" s="69"/>
      <c r="G14" s="69"/>
      <c r="H14" s="70"/>
    </row>
    <row r="15" spans="2:8" x14ac:dyDescent="0.35">
      <c r="B15" s="20">
        <v>1</v>
      </c>
      <c r="C15" s="55" t="s">
        <v>137</v>
      </c>
    </row>
    <row r="16" spans="2:8" x14ac:dyDescent="0.35">
      <c r="B16" s="20">
        <v>2</v>
      </c>
      <c r="C16" s="55" t="s">
        <v>138</v>
      </c>
    </row>
    <row r="17" spans="2:3" x14ac:dyDescent="0.35">
      <c r="B17" s="20">
        <v>3</v>
      </c>
      <c r="C17" s="55" t="s">
        <v>139</v>
      </c>
    </row>
    <row r="18" spans="2:3" x14ac:dyDescent="0.35">
      <c r="B18" s="20">
        <v>4</v>
      </c>
      <c r="C18" s="55" t="s">
        <v>140</v>
      </c>
    </row>
    <row r="19" spans="2:3" x14ac:dyDescent="0.35">
      <c r="B19" s="20">
        <v>5</v>
      </c>
      <c r="C19" s="55" t="s">
        <v>141</v>
      </c>
    </row>
    <row r="20" spans="2:3" x14ac:dyDescent="0.35">
      <c r="B20" s="20">
        <v>6</v>
      </c>
      <c r="C20" s="55" t="s">
        <v>142</v>
      </c>
    </row>
    <row r="21" spans="2:3" x14ac:dyDescent="0.35">
      <c r="B21" s="20">
        <v>7</v>
      </c>
      <c r="C21" s="55" t="s">
        <v>144</v>
      </c>
    </row>
    <row r="22" spans="2:3" x14ac:dyDescent="0.35">
      <c r="B22" s="20"/>
      <c r="C22" s="16"/>
    </row>
  </sheetData>
  <mergeCells count="6">
    <mergeCell ref="H3:H4"/>
    <mergeCell ref="B13:C13"/>
    <mergeCell ref="B3:B4"/>
    <mergeCell ref="C3:C4"/>
    <mergeCell ref="D3:E3"/>
    <mergeCell ref="F3:G3"/>
  </mergeCells>
  <printOptions horizontalCentered="1"/>
  <pageMargins left="0" right="0" top="0.74803149606299213" bottom="0.74803149606299213" header="0.31496062992125984" footer="0.31496062992125984"/>
  <pageSetup paperSize="258"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C421-776E-4B3F-B5B5-D689C909A6DB}">
  <dimension ref="B1:G13"/>
  <sheetViews>
    <sheetView topLeftCell="B1" zoomScale="70" zoomScaleNormal="70" workbookViewId="0">
      <selection activeCell="C9" sqref="C9"/>
    </sheetView>
  </sheetViews>
  <sheetFormatPr defaultColWidth="8.81640625" defaultRowHeight="14.5" x14ac:dyDescent="0.35"/>
  <cols>
    <col min="1" max="1" width="7.26953125" customWidth="1"/>
    <col min="2" max="2" width="33.36328125" customWidth="1"/>
    <col min="3" max="3" width="28.7265625" customWidth="1"/>
    <col min="4" max="4" width="32.1796875" customWidth="1"/>
    <col min="5" max="5" width="26.81640625" customWidth="1"/>
    <col min="6" max="6" width="25.81640625" customWidth="1"/>
    <col min="7" max="7" width="30.90625" customWidth="1"/>
  </cols>
  <sheetData>
    <row r="1" spans="2:7" s="4" customFormat="1" x14ac:dyDescent="0.35">
      <c r="B1" s="54" t="s">
        <v>119</v>
      </c>
    </row>
    <row r="2" spans="2:7" ht="17.5" x14ac:dyDescent="0.35">
      <c r="B2" s="5"/>
      <c r="C2" s="6"/>
      <c r="D2" s="6"/>
      <c r="E2" s="6"/>
    </row>
    <row r="3" spans="2:7" ht="29.15" customHeight="1" x14ac:dyDescent="0.35">
      <c r="B3" s="355" t="s">
        <v>62</v>
      </c>
      <c r="C3" s="353" t="s">
        <v>63</v>
      </c>
      <c r="D3" s="353" t="s">
        <v>64</v>
      </c>
      <c r="E3" s="353" t="s">
        <v>65</v>
      </c>
      <c r="F3" s="353" t="s">
        <v>66</v>
      </c>
    </row>
    <row r="4" spans="2:7" x14ac:dyDescent="0.35">
      <c r="B4" s="355"/>
      <c r="C4" s="354"/>
      <c r="D4" s="354"/>
      <c r="E4" s="354"/>
      <c r="F4" s="354"/>
    </row>
    <row r="5" spans="2:7" x14ac:dyDescent="0.35">
      <c r="B5" s="19">
        <v>2</v>
      </c>
      <c r="C5" s="19">
        <v>3</v>
      </c>
      <c r="D5" s="19">
        <v>4</v>
      </c>
      <c r="E5" s="19">
        <v>5</v>
      </c>
      <c r="F5" s="19">
        <v>5</v>
      </c>
    </row>
    <row r="6" spans="2:7" ht="43.5" x14ac:dyDescent="0.35">
      <c r="B6" s="188" t="s">
        <v>433</v>
      </c>
      <c r="C6" s="188" t="s">
        <v>434</v>
      </c>
      <c r="D6" s="188" t="s">
        <v>408</v>
      </c>
      <c r="E6" s="188" t="s">
        <v>432</v>
      </c>
      <c r="F6" s="188" t="s">
        <v>409</v>
      </c>
      <c r="G6" s="148" t="s">
        <v>407</v>
      </c>
    </row>
    <row r="7" spans="2:7" ht="33.5" customHeight="1" x14ac:dyDescent="0.35">
      <c r="B7" s="188" t="s">
        <v>410</v>
      </c>
      <c r="C7" s="188" t="s">
        <v>411</v>
      </c>
      <c r="D7" s="188" t="s">
        <v>412</v>
      </c>
      <c r="E7" s="188" t="s">
        <v>413</v>
      </c>
      <c r="F7" s="188" t="s">
        <v>414</v>
      </c>
      <c r="G7" s="182" t="s">
        <v>415</v>
      </c>
    </row>
    <row r="8" spans="2:7" ht="43.5" x14ac:dyDescent="0.35">
      <c r="B8" s="188" t="s">
        <v>416</v>
      </c>
      <c r="C8" s="188" t="s">
        <v>417</v>
      </c>
      <c r="D8" s="188" t="s">
        <v>418</v>
      </c>
      <c r="E8" s="188" t="s">
        <v>419</v>
      </c>
      <c r="F8" s="188" t="s">
        <v>420</v>
      </c>
      <c r="G8" s="182" t="s">
        <v>421</v>
      </c>
    </row>
    <row r="9" spans="2:7" ht="58" x14ac:dyDescent="0.35">
      <c r="B9" s="188" t="s">
        <v>422</v>
      </c>
      <c r="C9" s="188" t="s">
        <v>423</v>
      </c>
      <c r="D9" s="188" t="s">
        <v>424</v>
      </c>
      <c r="E9" s="188" t="s">
        <v>425</v>
      </c>
      <c r="F9" s="188" t="s">
        <v>490</v>
      </c>
      <c r="G9" s="182" t="s">
        <v>405</v>
      </c>
    </row>
    <row r="10" spans="2:7" ht="43.5" x14ac:dyDescent="0.35">
      <c r="B10" s="188" t="s">
        <v>426</v>
      </c>
      <c r="C10" s="188" t="s">
        <v>427</v>
      </c>
      <c r="D10" s="188" t="s">
        <v>428</v>
      </c>
      <c r="E10" s="188" t="s">
        <v>429</v>
      </c>
      <c r="F10" s="188" t="s">
        <v>430</v>
      </c>
      <c r="G10" s="182" t="s">
        <v>431</v>
      </c>
    </row>
    <row r="11" spans="2:7" x14ac:dyDescent="0.35">
      <c r="B11" s="104"/>
      <c r="C11" s="183"/>
      <c r="D11" s="184"/>
      <c r="E11" s="185"/>
      <c r="F11" s="183"/>
      <c r="G11" s="186"/>
    </row>
    <row r="12" spans="2:7" x14ac:dyDescent="0.35">
      <c r="B12" t="s">
        <v>112</v>
      </c>
    </row>
    <row r="13" spans="2:7" x14ac:dyDescent="0.35">
      <c r="B13" t="s">
        <v>113</v>
      </c>
    </row>
  </sheetData>
  <mergeCells count="5">
    <mergeCell ref="B3:B4"/>
    <mergeCell ref="C3:C4"/>
    <mergeCell ref="D3:D4"/>
    <mergeCell ref="E3:E4"/>
    <mergeCell ref="F3:F4"/>
  </mergeCells>
  <printOptions horizontalCentered="1"/>
  <pageMargins left="0" right="0" top="0.74803149606299213" bottom="0.74803149606299213" header="0.31496062992125984" footer="0.31496062992125984"/>
  <pageSetup paperSize="258" orientation="landscape"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DE4F-262B-4621-947C-5CA2EC69FC96}">
  <dimension ref="A1:I9"/>
  <sheetViews>
    <sheetView zoomScale="70" zoomScaleNormal="70" workbookViewId="0">
      <selection activeCell="C14" sqref="C14"/>
    </sheetView>
  </sheetViews>
  <sheetFormatPr defaultColWidth="8.81640625" defaultRowHeight="14.5" x14ac:dyDescent="0.35"/>
  <cols>
    <col min="1" max="1" width="7.26953125" customWidth="1"/>
    <col min="2" max="2" width="33.36328125" customWidth="1"/>
    <col min="3" max="3" width="28.7265625" customWidth="1"/>
    <col min="4" max="4" width="32.1796875" customWidth="1"/>
    <col min="5" max="5" width="26.81640625" customWidth="1"/>
    <col min="6" max="6" width="25.81640625" customWidth="1"/>
    <col min="7" max="7" width="30.90625" customWidth="1"/>
  </cols>
  <sheetData>
    <row r="1" spans="1:9" x14ac:dyDescent="0.35">
      <c r="B1" s="54" t="s">
        <v>122</v>
      </c>
      <c r="C1" s="6"/>
      <c r="D1" s="6"/>
    </row>
    <row r="2" spans="1:9" ht="35" customHeight="1" x14ac:dyDescent="0.35">
      <c r="A2" s="7" t="s">
        <v>67</v>
      </c>
      <c r="B2" s="7" t="s">
        <v>68</v>
      </c>
      <c r="C2" s="7" t="s">
        <v>69</v>
      </c>
      <c r="D2" s="7" t="s">
        <v>70</v>
      </c>
      <c r="E2" s="7" t="s">
        <v>71</v>
      </c>
    </row>
    <row r="3" spans="1:9" x14ac:dyDescent="0.35">
      <c r="A3" s="19">
        <v>1</v>
      </c>
      <c r="B3" s="19">
        <v>2</v>
      </c>
      <c r="C3" s="19">
        <v>3</v>
      </c>
      <c r="D3" s="19">
        <v>4</v>
      </c>
      <c r="E3" s="19">
        <v>5</v>
      </c>
    </row>
    <row r="4" spans="1:9" ht="14.5" customHeight="1" x14ac:dyDescent="0.35">
      <c r="A4" s="357">
        <v>1</v>
      </c>
      <c r="B4" s="358" t="s">
        <v>443</v>
      </c>
      <c r="C4" s="358" t="s">
        <v>435</v>
      </c>
      <c r="D4" s="358" t="s">
        <v>436</v>
      </c>
      <c r="E4" s="358" t="s">
        <v>437</v>
      </c>
      <c r="H4" s="98"/>
      <c r="I4" s="98"/>
    </row>
    <row r="5" spans="1:9" ht="88.5" customHeight="1" x14ac:dyDescent="0.35">
      <c r="A5" s="357" t="s">
        <v>112</v>
      </c>
      <c r="B5" s="358"/>
      <c r="C5" s="358"/>
      <c r="D5" s="358"/>
      <c r="E5" s="358"/>
    </row>
    <row r="6" spans="1:9" ht="43.5" x14ac:dyDescent="0.35">
      <c r="A6" s="187">
        <v>2</v>
      </c>
      <c r="B6" s="188" t="s">
        <v>438</v>
      </c>
      <c r="C6" s="188" t="s">
        <v>439</v>
      </c>
      <c r="D6" s="188" t="s">
        <v>440</v>
      </c>
      <c r="E6" s="188" t="s">
        <v>441</v>
      </c>
      <c r="G6" t="s">
        <v>442</v>
      </c>
    </row>
    <row r="7" spans="1:9" ht="43.5" x14ac:dyDescent="0.35">
      <c r="A7" s="1">
        <v>3</v>
      </c>
      <c r="B7" s="200" t="s">
        <v>455</v>
      </c>
      <c r="C7" s="200" t="s">
        <v>456</v>
      </c>
      <c r="D7" s="200" t="s">
        <v>457</v>
      </c>
      <c r="E7" s="200" t="s">
        <v>458</v>
      </c>
    </row>
    <row r="8" spans="1:9" x14ac:dyDescent="0.35">
      <c r="B8" t="s">
        <v>112</v>
      </c>
    </row>
    <row r="9" spans="1:9" x14ac:dyDescent="0.35">
      <c r="B9" t="s">
        <v>114</v>
      </c>
    </row>
  </sheetData>
  <mergeCells count="5">
    <mergeCell ref="A4:A5"/>
    <mergeCell ref="B4:B5"/>
    <mergeCell ref="C4:C5"/>
    <mergeCell ref="D4:D5"/>
    <mergeCell ref="E4:E5"/>
  </mergeCells>
  <printOptions horizontalCentered="1"/>
  <pageMargins left="0" right="0" top="0.74803149606299213" bottom="0.74803149606299213" header="0.31496062992125984" footer="0.31496062992125984"/>
  <pageSetup paperSize="258" orientation="landscape" horizontalDpi="4294967293"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0726-DEA1-4E9E-9DA3-5C7B71A252CD}">
  <dimension ref="B1:J77"/>
  <sheetViews>
    <sheetView topLeftCell="D1" zoomScale="60" zoomScaleNormal="60" workbookViewId="0">
      <selection activeCell="C8" sqref="C8"/>
    </sheetView>
  </sheetViews>
  <sheetFormatPr defaultColWidth="8.81640625" defaultRowHeight="14.5" x14ac:dyDescent="0.35"/>
  <cols>
    <col min="1" max="1" width="4.453125" style="98" customWidth="1"/>
    <col min="2" max="2" width="34" style="98" customWidth="1"/>
    <col min="3" max="3" width="33.90625" style="98" customWidth="1"/>
    <col min="4" max="4" width="22.1796875" style="98" customWidth="1"/>
    <col min="5" max="5" width="18" style="98" customWidth="1"/>
    <col min="6" max="6" width="35.7265625" style="98" customWidth="1"/>
    <col min="7" max="7" width="33.26953125" style="98" customWidth="1"/>
    <col min="8" max="8" width="32.26953125" style="98" customWidth="1"/>
    <col min="9" max="9" width="13.54296875" style="98" bestFit="1" customWidth="1"/>
    <col min="10" max="10" width="28.54296875" style="98" customWidth="1"/>
    <col min="11" max="11" width="13.54296875" style="98" bestFit="1" customWidth="1"/>
    <col min="12" max="12" width="21.81640625" style="98" customWidth="1"/>
    <col min="13" max="13" width="13.54296875" style="98" bestFit="1" customWidth="1"/>
    <col min="14" max="14" width="21.81640625" style="98" customWidth="1"/>
    <col min="15" max="16384" width="8.81640625" style="98"/>
  </cols>
  <sheetData>
    <row r="1" spans="2:10" x14ac:dyDescent="0.35">
      <c r="B1" s="135" t="s">
        <v>120</v>
      </c>
      <c r="C1" s="2"/>
      <c r="D1" s="2"/>
      <c r="E1" s="2"/>
      <c r="F1" s="2"/>
      <c r="G1" s="2"/>
      <c r="H1" s="2"/>
    </row>
    <row r="2" spans="2:10" x14ac:dyDescent="0.35">
      <c r="B2" s="136"/>
      <c r="C2" s="2"/>
      <c r="D2" s="2"/>
      <c r="E2" s="2"/>
      <c r="F2" s="2"/>
      <c r="G2" s="2"/>
      <c r="H2" s="2"/>
    </row>
    <row r="3" spans="2:10" x14ac:dyDescent="0.35">
      <c r="B3" s="362" t="s">
        <v>55</v>
      </c>
      <c r="C3" s="362" t="s">
        <v>10</v>
      </c>
      <c r="D3" s="362" t="s">
        <v>11</v>
      </c>
      <c r="E3" s="362" t="s">
        <v>72</v>
      </c>
      <c r="F3" s="362" t="s">
        <v>73</v>
      </c>
      <c r="G3" s="362" t="s">
        <v>531</v>
      </c>
      <c r="H3" s="359" t="s">
        <v>74</v>
      </c>
      <c r="I3" s="359" t="s">
        <v>75</v>
      </c>
    </row>
    <row r="4" spans="2:10" x14ac:dyDescent="0.35">
      <c r="B4" s="362"/>
      <c r="C4" s="362"/>
      <c r="D4" s="362"/>
      <c r="E4" s="362"/>
      <c r="F4" s="362"/>
      <c r="G4" s="362"/>
      <c r="H4" s="360"/>
      <c r="I4" s="360"/>
    </row>
    <row r="5" spans="2:10" x14ac:dyDescent="0.35">
      <c r="B5" s="362"/>
      <c r="C5" s="362"/>
      <c r="D5" s="362"/>
      <c r="E5" s="362"/>
      <c r="F5" s="362"/>
      <c r="G5" s="362"/>
      <c r="H5" s="361"/>
      <c r="I5" s="361"/>
    </row>
    <row r="6" spans="2:10" x14ac:dyDescent="0.35">
      <c r="B6" s="112">
        <v>1</v>
      </c>
      <c r="C6" s="112">
        <v>2</v>
      </c>
      <c r="D6" s="112">
        <v>3</v>
      </c>
      <c r="E6" s="112">
        <v>4</v>
      </c>
      <c r="F6" s="112">
        <v>5</v>
      </c>
      <c r="G6" s="112">
        <v>6</v>
      </c>
      <c r="H6" s="112">
        <v>7</v>
      </c>
      <c r="I6" s="112">
        <v>8</v>
      </c>
    </row>
    <row r="7" spans="2:10" x14ac:dyDescent="0.35">
      <c r="B7" s="96"/>
      <c r="C7" s="96"/>
      <c r="D7" s="40"/>
      <c r="E7" s="40"/>
      <c r="F7" s="40"/>
      <c r="G7" s="113"/>
      <c r="H7" s="113"/>
      <c r="I7" s="96"/>
    </row>
    <row r="8" spans="2:10" ht="72.5" x14ac:dyDescent="0.35">
      <c r="B8" s="96" t="s">
        <v>508</v>
      </c>
      <c r="C8" s="96" t="s">
        <v>444</v>
      </c>
      <c r="D8" s="96"/>
      <c r="E8" s="94"/>
      <c r="F8" s="40"/>
      <c r="G8" s="202" t="s">
        <v>507</v>
      </c>
      <c r="H8" s="190"/>
      <c r="I8" s="96"/>
    </row>
    <row r="9" spans="2:10" ht="72.5" x14ac:dyDescent="0.35">
      <c r="B9" s="189"/>
      <c r="C9" s="189"/>
      <c r="D9" s="189" t="s">
        <v>514</v>
      </c>
      <c r="E9" s="191"/>
      <c r="F9" s="192"/>
      <c r="G9" s="189" t="s">
        <v>513</v>
      </c>
      <c r="H9" s="193"/>
      <c r="I9" s="189"/>
    </row>
    <row r="10" spans="2:10" ht="72.5" x14ac:dyDescent="0.35">
      <c r="B10" s="282"/>
      <c r="C10" s="282"/>
      <c r="D10" s="284"/>
      <c r="E10" s="284" t="s">
        <v>515</v>
      </c>
      <c r="F10" s="284"/>
      <c r="G10" s="284" t="s">
        <v>459</v>
      </c>
      <c r="H10" s="284" t="s">
        <v>234</v>
      </c>
      <c r="I10" s="284"/>
      <c r="J10" s="285" t="s">
        <v>460</v>
      </c>
    </row>
    <row r="11" spans="2:10" ht="29" x14ac:dyDescent="0.35">
      <c r="B11" s="107"/>
      <c r="C11" s="107"/>
      <c r="D11" s="107"/>
      <c r="E11" s="108"/>
      <c r="F11" s="194" t="s">
        <v>506</v>
      </c>
      <c r="G11" s="115" t="s">
        <v>484</v>
      </c>
      <c r="H11" s="115" t="s">
        <v>235</v>
      </c>
      <c r="I11" s="107"/>
    </row>
    <row r="12" spans="2:10" ht="29" x14ac:dyDescent="0.35">
      <c r="B12" s="96"/>
      <c r="C12" s="96"/>
      <c r="D12" s="96"/>
      <c r="E12" s="105"/>
      <c r="F12" s="96" t="s">
        <v>236</v>
      </c>
      <c r="G12" s="109" t="s">
        <v>237</v>
      </c>
      <c r="H12" s="110" t="s">
        <v>238</v>
      </c>
      <c r="I12" s="96"/>
    </row>
    <row r="13" spans="2:10" ht="29" x14ac:dyDescent="0.35">
      <c r="B13" s="96"/>
      <c r="C13" s="96"/>
      <c r="D13" s="96"/>
      <c r="E13" s="105"/>
      <c r="F13" s="96" t="s">
        <v>239</v>
      </c>
      <c r="G13" s="109" t="s">
        <v>240</v>
      </c>
      <c r="H13" s="110" t="s">
        <v>241</v>
      </c>
      <c r="I13" s="96"/>
    </row>
    <row r="14" spans="2:10" ht="51" customHeight="1" x14ac:dyDescent="0.35">
      <c r="B14" s="107"/>
      <c r="C14" s="107"/>
      <c r="D14" s="107"/>
      <c r="E14" s="108"/>
      <c r="F14" s="194" t="s">
        <v>525</v>
      </c>
      <c r="G14" s="115" t="s">
        <v>524</v>
      </c>
      <c r="H14" s="115" t="s">
        <v>242</v>
      </c>
      <c r="I14" s="107"/>
    </row>
    <row r="15" spans="2:10" ht="29" x14ac:dyDescent="0.35">
      <c r="B15" s="96"/>
      <c r="C15" s="96"/>
      <c r="D15" s="96"/>
      <c r="E15" s="105"/>
      <c r="F15" s="96" t="s">
        <v>243</v>
      </c>
      <c r="G15" s="110" t="s">
        <v>244</v>
      </c>
      <c r="H15" s="110" t="s">
        <v>245</v>
      </c>
      <c r="I15" s="96"/>
    </row>
    <row r="16" spans="2:10" ht="29" x14ac:dyDescent="0.35">
      <c r="B16" s="96"/>
      <c r="C16" s="96"/>
      <c r="D16" s="96"/>
      <c r="E16" s="105"/>
      <c r="F16" s="96" t="s">
        <v>337</v>
      </c>
      <c r="G16" s="110" t="s">
        <v>246</v>
      </c>
      <c r="H16" s="110" t="s">
        <v>247</v>
      </c>
      <c r="I16" s="96"/>
    </row>
    <row r="17" spans="2:9" ht="58" x14ac:dyDescent="0.35">
      <c r="B17" s="96"/>
      <c r="C17" s="96"/>
      <c r="D17" s="96"/>
      <c r="E17" s="105"/>
      <c r="F17" s="96" t="s">
        <v>248</v>
      </c>
      <c r="G17" s="110" t="s">
        <v>249</v>
      </c>
      <c r="H17" s="110" t="s">
        <v>250</v>
      </c>
      <c r="I17" s="96"/>
    </row>
    <row r="18" spans="2:9" ht="72.5" x14ac:dyDescent="0.35">
      <c r="B18" s="96"/>
      <c r="C18" s="96"/>
      <c r="D18" s="96"/>
      <c r="E18" s="105"/>
      <c r="F18" s="96" t="s">
        <v>465</v>
      </c>
      <c r="G18" s="110" t="s">
        <v>466</v>
      </c>
      <c r="H18" s="110" t="s">
        <v>463</v>
      </c>
      <c r="I18" s="96"/>
    </row>
    <row r="19" spans="2:9" ht="43.5" x14ac:dyDescent="0.35">
      <c r="B19" s="107"/>
      <c r="C19" s="107"/>
      <c r="D19" s="107"/>
      <c r="E19" s="108"/>
      <c r="F19" s="194" t="s">
        <v>467</v>
      </c>
      <c r="G19" s="115" t="s">
        <v>468</v>
      </c>
      <c r="H19" s="115" t="s">
        <v>251</v>
      </c>
      <c r="I19" s="107"/>
    </row>
    <row r="20" spans="2:9" ht="43.5" x14ac:dyDescent="0.35">
      <c r="B20" s="96"/>
      <c r="C20" s="96"/>
      <c r="D20" s="96"/>
      <c r="E20" s="105"/>
      <c r="F20" s="96" t="s">
        <v>252</v>
      </c>
      <c r="G20" s="110" t="s">
        <v>253</v>
      </c>
      <c r="H20" s="110" t="s">
        <v>254</v>
      </c>
      <c r="I20" s="96"/>
    </row>
    <row r="21" spans="2:9" ht="43.5" x14ac:dyDescent="0.35">
      <c r="B21" s="96"/>
      <c r="C21" s="96"/>
      <c r="D21" s="96"/>
      <c r="E21" s="105"/>
      <c r="F21" s="96" t="s">
        <v>255</v>
      </c>
      <c r="G21" s="110" t="s">
        <v>256</v>
      </c>
      <c r="H21" s="110" t="s">
        <v>257</v>
      </c>
      <c r="I21" s="96"/>
    </row>
    <row r="22" spans="2:9" ht="29" x14ac:dyDescent="0.35">
      <c r="B22" s="107"/>
      <c r="C22" s="107"/>
      <c r="D22" s="107"/>
      <c r="E22" s="108"/>
      <c r="F22" s="194" t="s">
        <v>469</v>
      </c>
      <c r="G22" s="115" t="s">
        <v>258</v>
      </c>
      <c r="H22" s="115" t="s">
        <v>259</v>
      </c>
      <c r="I22" s="107"/>
    </row>
    <row r="23" spans="2:9" ht="43.5" x14ac:dyDescent="0.35">
      <c r="B23" s="96"/>
      <c r="C23" s="96"/>
      <c r="D23" s="96"/>
      <c r="E23" s="105"/>
      <c r="F23" s="96" t="s">
        <v>260</v>
      </c>
      <c r="G23" s="109" t="s">
        <v>261</v>
      </c>
      <c r="H23" s="110" t="s">
        <v>262</v>
      </c>
      <c r="I23" s="221"/>
    </row>
    <row r="24" spans="2:9" ht="29" x14ac:dyDescent="0.35">
      <c r="B24" s="96"/>
      <c r="C24" s="96"/>
      <c r="D24" s="96"/>
      <c r="E24" s="105"/>
      <c r="F24" s="96" t="s">
        <v>491</v>
      </c>
      <c r="G24" s="109" t="s">
        <v>371</v>
      </c>
      <c r="H24" s="220" t="s">
        <v>370</v>
      </c>
      <c r="I24" s="103"/>
    </row>
    <row r="25" spans="2:9" ht="29" x14ac:dyDescent="0.35">
      <c r="B25" s="96"/>
      <c r="C25" s="96"/>
      <c r="D25" s="96"/>
      <c r="E25" s="105"/>
      <c r="F25" s="100" t="s">
        <v>263</v>
      </c>
      <c r="G25" s="109" t="s">
        <v>264</v>
      </c>
      <c r="H25" s="110" t="s">
        <v>265</v>
      </c>
      <c r="I25" s="154"/>
    </row>
    <row r="26" spans="2:9" ht="29" x14ac:dyDescent="0.35">
      <c r="B26" s="96"/>
      <c r="C26" s="96"/>
      <c r="D26" s="96"/>
      <c r="E26" s="105"/>
      <c r="F26" s="96" t="s">
        <v>266</v>
      </c>
      <c r="G26" s="109" t="s">
        <v>267</v>
      </c>
      <c r="H26" s="110" t="s">
        <v>268</v>
      </c>
      <c r="I26" s="96"/>
    </row>
    <row r="27" spans="2:9" ht="29" x14ac:dyDescent="0.35">
      <c r="B27" s="96"/>
      <c r="C27" s="96"/>
      <c r="D27" s="96"/>
      <c r="E27" s="105"/>
      <c r="F27" s="100" t="s">
        <v>269</v>
      </c>
      <c r="G27" s="109" t="s">
        <v>270</v>
      </c>
      <c r="H27" s="110" t="s">
        <v>271</v>
      </c>
      <c r="I27" s="96"/>
    </row>
    <row r="28" spans="2:9" ht="43.5" x14ac:dyDescent="0.35">
      <c r="B28" s="96"/>
      <c r="C28" s="96"/>
      <c r="D28" s="96"/>
      <c r="E28" s="105"/>
      <c r="F28" s="96" t="s">
        <v>272</v>
      </c>
      <c r="G28" s="109" t="s">
        <v>273</v>
      </c>
      <c r="H28" s="110" t="s">
        <v>274</v>
      </c>
      <c r="I28" s="96"/>
    </row>
    <row r="29" spans="2:9" ht="43.5" x14ac:dyDescent="0.35">
      <c r="B29" s="107"/>
      <c r="C29" s="107"/>
      <c r="D29" s="107"/>
      <c r="E29" s="108"/>
      <c r="F29" s="194" t="s">
        <v>473</v>
      </c>
      <c r="G29" s="115" t="s">
        <v>338</v>
      </c>
      <c r="H29" s="115" t="s">
        <v>275</v>
      </c>
      <c r="I29" s="107"/>
    </row>
    <row r="30" spans="2:9" ht="43.5" x14ac:dyDescent="0.35">
      <c r="B30" s="188"/>
      <c r="C30" s="188"/>
      <c r="D30" s="188"/>
      <c r="E30" s="205"/>
      <c r="F30" s="110" t="s">
        <v>470</v>
      </c>
      <c r="G30" s="110" t="s">
        <v>471</v>
      </c>
      <c r="H30" s="110" t="s">
        <v>472</v>
      </c>
      <c r="I30" s="188"/>
    </row>
    <row r="31" spans="2:9" ht="21.5" customHeight="1" x14ac:dyDescent="0.35">
      <c r="B31" s="188"/>
      <c r="C31" s="188"/>
      <c r="D31" s="188"/>
      <c r="E31" s="205"/>
      <c r="F31" s="96" t="s">
        <v>530</v>
      </c>
      <c r="G31" s="110" t="s">
        <v>529</v>
      </c>
      <c r="H31" s="110" t="s">
        <v>528</v>
      </c>
      <c r="I31" s="188"/>
    </row>
    <row r="32" spans="2:9" ht="29" x14ac:dyDescent="0.35">
      <c r="B32" s="96"/>
      <c r="C32" s="96"/>
      <c r="D32" s="96"/>
      <c r="E32" s="105"/>
      <c r="F32" s="96" t="s">
        <v>276</v>
      </c>
      <c r="G32" s="109" t="s">
        <v>277</v>
      </c>
      <c r="H32" s="110" t="s">
        <v>278</v>
      </c>
      <c r="I32" s="96"/>
    </row>
    <row r="33" spans="2:9" ht="29" x14ac:dyDescent="0.35">
      <c r="B33" s="96"/>
      <c r="C33" s="96"/>
      <c r="D33" s="96"/>
      <c r="E33" s="105"/>
      <c r="F33" s="96" t="s">
        <v>279</v>
      </c>
      <c r="G33" s="109" t="s">
        <v>280</v>
      </c>
      <c r="H33" s="110" t="s">
        <v>281</v>
      </c>
      <c r="I33" s="96"/>
    </row>
    <row r="34" spans="2:9" ht="29" x14ac:dyDescent="0.35">
      <c r="B34" s="107"/>
      <c r="C34" s="107"/>
      <c r="D34" s="107"/>
      <c r="E34" s="108"/>
      <c r="F34" s="194" t="s">
        <v>474</v>
      </c>
      <c r="G34" s="115" t="s">
        <v>475</v>
      </c>
      <c r="H34" s="115" t="s">
        <v>282</v>
      </c>
      <c r="I34" s="107"/>
    </row>
    <row r="35" spans="2:9" ht="43.5" x14ac:dyDescent="0.35">
      <c r="B35" s="96"/>
      <c r="C35" s="96"/>
      <c r="D35" s="96"/>
      <c r="E35" s="105"/>
      <c r="F35" s="96" t="s">
        <v>283</v>
      </c>
      <c r="G35" s="109" t="s">
        <v>284</v>
      </c>
      <c r="H35" s="110" t="s">
        <v>285</v>
      </c>
      <c r="I35" s="96"/>
    </row>
    <row r="36" spans="2:9" ht="43.5" x14ac:dyDescent="0.35">
      <c r="B36" s="96"/>
      <c r="C36" s="96"/>
      <c r="D36" s="96"/>
      <c r="E36" s="105"/>
      <c r="F36" s="96" t="s">
        <v>286</v>
      </c>
      <c r="G36" s="109" t="s">
        <v>287</v>
      </c>
      <c r="H36" s="110" t="s">
        <v>288</v>
      </c>
      <c r="I36" s="96"/>
    </row>
    <row r="37" spans="2:9" ht="29" x14ac:dyDescent="0.35">
      <c r="B37" s="107"/>
      <c r="C37" s="107"/>
      <c r="D37" s="107"/>
      <c r="E37" s="108"/>
      <c r="F37" s="194" t="s">
        <v>476</v>
      </c>
      <c r="G37" s="115" t="s">
        <v>289</v>
      </c>
      <c r="H37" s="115" t="s">
        <v>290</v>
      </c>
      <c r="I37" s="107"/>
    </row>
    <row r="38" spans="2:9" ht="58" x14ac:dyDescent="0.35">
      <c r="B38" s="96"/>
      <c r="C38" s="96"/>
      <c r="D38" s="96"/>
      <c r="E38" s="105"/>
      <c r="F38" s="96" t="s">
        <v>291</v>
      </c>
      <c r="G38" s="109" t="s">
        <v>292</v>
      </c>
      <c r="H38" s="110" t="s">
        <v>293</v>
      </c>
      <c r="I38" s="96"/>
    </row>
    <row r="39" spans="2:9" ht="41.5" customHeight="1" x14ac:dyDescent="0.35">
      <c r="B39" s="96"/>
      <c r="C39" s="96"/>
      <c r="D39" s="96"/>
      <c r="E39" s="105"/>
      <c r="F39" s="96" t="s">
        <v>294</v>
      </c>
      <c r="G39" s="109" t="s">
        <v>347</v>
      </c>
      <c r="H39" s="110" t="s">
        <v>348</v>
      </c>
      <c r="I39" s="96"/>
    </row>
    <row r="40" spans="2:9" ht="43.5" x14ac:dyDescent="0.35">
      <c r="B40" s="96"/>
      <c r="C40" s="96"/>
      <c r="D40" s="96"/>
      <c r="E40" s="105"/>
      <c r="F40" s="96" t="s">
        <v>295</v>
      </c>
      <c r="G40" s="109" t="s">
        <v>296</v>
      </c>
      <c r="H40" s="110" t="s">
        <v>349</v>
      </c>
      <c r="I40" s="96"/>
    </row>
    <row r="41" spans="2:9" ht="87" x14ac:dyDescent="0.35">
      <c r="B41" s="282"/>
      <c r="C41" s="282"/>
      <c r="D41" s="282"/>
      <c r="E41" s="282" t="s">
        <v>516</v>
      </c>
      <c r="F41" s="282"/>
      <c r="G41" s="282" t="s">
        <v>499</v>
      </c>
      <c r="H41" s="282" t="s">
        <v>297</v>
      </c>
      <c r="I41" s="282"/>
    </row>
    <row r="42" spans="2:9" ht="43.5" x14ac:dyDescent="0.35">
      <c r="B42" s="107"/>
      <c r="C42" s="107"/>
      <c r="D42" s="108"/>
      <c r="E42" s="108"/>
      <c r="F42" s="195" t="s">
        <v>492</v>
      </c>
      <c r="G42" s="107" t="s">
        <v>485</v>
      </c>
      <c r="H42" s="107" t="s">
        <v>298</v>
      </c>
      <c r="I42" s="107"/>
    </row>
    <row r="43" spans="2:9" ht="63.75" customHeight="1" x14ac:dyDescent="0.35">
      <c r="B43" s="96"/>
      <c r="C43" s="96"/>
      <c r="D43" s="106"/>
      <c r="E43" s="106"/>
      <c r="F43" s="96" t="s">
        <v>299</v>
      </c>
      <c r="G43" s="96" t="s">
        <v>300</v>
      </c>
      <c r="H43" s="96" t="s">
        <v>301</v>
      </c>
      <c r="I43" s="96"/>
    </row>
    <row r="44" spans="2:9" ht="72.5" x14ac:dyDescent="0.35">
      <c r="B44" s="107"/>
      <c r="C44" s="107"/>
      <c r="D44" s="108"/>
      <c r="E44" s="108"/>
      <c r="F44" s="195" t="s">
        <v>493</v>
      </c>
      <c r="G44" s="107" t="s">
        <v>600</v>
      </c>
      <c r="H44" s="107" t="s">
        <v>302</v>
      </c>
      <c r="I44" s="107"/>
    </row>
    <row r="45" spans="2:9" ht="58" x14ac:dyDescent="0.35">
      <c r="B45" s="96"/>
      <c r="C45" s="96"/>
      <c r="D45" s="106"/>
      <c r="E45" s="106"/>
      <c r="F45" s="96" t="s">
        <v>303</v>
      </c>
      <c r="G45" s="96" t="s">
        <v>350</v>
      </c>
      <c r="H45" s="96" t="s">
        <v>304</v>
      </c>
      <c r="I45" s="96"/>
    </row>
    <row r="46" spans="2:9" ht="43.5" x14ac:dyDescent="0.35">
      <c r="B46" s="107"/>
      <c r="C46" s="107"/>
      <c r="D46" s="108"/>
      <c r="E46" s="108"/>
      <c r="F46" s="195" t="s">
        <v>602</v>
      </c>
      <c r="G46" s="107" t="s">
        <v>601</v>
      </c>
      <c r="H46" s="107" t="s">
        <v>305</v>
      </c>
      <c r="I46" s="107"/>
    </row>
    <row r="47" spans="2:9" ht="43.5" x14ac:dyDescent="0.35">
      <c r="B47" s="96"/>
      <c r="C47" s="96"/>
      <c r="D47" s="106"/>
      <c r="E47" s="106"/>
      <c r="F47" s="96" t="s">
        <v>306</v>
      </c>
      <c r="G47" s="96" t="s">
        <v>307</v>
      </c>
      <c r="H47" s="96" t="s">
        <v>308</v>
      </c>
      <c r="I47" s="96"/>
    </row>
    <row r="48" spans="2:9" ht="58" x14ac:dyDescent="0.35">
      <c r="B48" s="282"/>
      <c r="C48" s="282"/>
      <c r="D48" s="282"/>
      <c r="E48" s="282" t="s">
        <v>517</v>
      </c>
      <c r="F48" s="282"/>
      <c r="G48" s="282" t="s">
        <v>449</v>
      </c>
      <c r="H48" s="282" t="s">
        <v>309</v>
      </c>
      <c r="I48" s="282"/>
    </row>
    <row r="49" spans="2:9" ht="43.5" x14ac:dyDescent="0.35">
      <c r="B49" s="107"/>
      <c r="C49" s="107"/>
      <c r="D49" s="108"/>
      <c r="E49" s="108"/>
      <c r="F49" s="195" t="s">
        <v>518</v>
      </c>
      <c r="G49" s="107" t="s">
        <v>532</v>
      </c>
      <c r="H49" s="107" t="s">
        <v>310</v>
      </c>
      <c r="I49" s="107"/>
    </row>
    <row r="50" spans="2:9" ht="58" x14ac:dyDescent="0.35">
      <c r="B50" s="96"/>
      <c r="C50" s="96"/>
      <c r="D50" s="96"/>
      <c r="E50" s="105"/>
      <c r="F50" s="96" t="s">
        <v>667</v>
      </c>
      <c r="G50" s="96" t="s">
        <v>340</v>
      </c>
      <c r="H50" s="96" t="s">
        <v>339</v>
      </c>
      <c r="I50" s="96"/>
    </row>
    <row r="51" spans="2:9" ht="43.5" x14ac:dyDescent="0.35">
      <c r="B51" s="96"/>
      <c r="C51" s="96"/>
      <c r="D51" s="96"/>
      <c r="E51" s="105"/>
      <c r="F51" s="96" t="s">
        <v>311</v>
      </c>
      <c r="G51" s="96" t="s">
        <v>341</v>
      </c>
      <c r="H51" s="96" t="s">
        <v>390</v>
      </c>
      <c r="I51" s="96"/>
    </row>
    <row r="52" spans="2:9" ht="72.5" x14ac:dyDescent="0.35">
      <c r="B52" s="282"/>
      <c r="C52" s="282"/>
      <c r="D52" s="282"/>
      <c r="E52" s="282" t="s">
        <v>519</v>
      </c>
      <c r="F52" s="282"/>
      <c r="G52" s="282" t="s">
        <v>477</v>
      </c>
      <c r="H52" s="282" t="s">
        <v>312</v>
      </c>
      <c r="I52" s="282"/>
    </row>
    <row r="53" spans="2:9" ht="43.5" x14ac:dyDescent="0.35">
      <c r="B53" s="107"/>
      <c r="C53" s="107"/>
      <c r="D53" s="108"/>
      <c r="E53" s="108"/>
      <c r="F53" s="195" t="s">
        <v>494</v>
      </c>
      <c r="G53" s="107" t="s">
        <v>603</v>
      </c>
      <c r="H53" s="107" t="s">
        <v>313</v>
      </c>
      <c r="I53" s="107"/>
    </row>
    <row r="54" spans="2:9" ht="72.5" x14ac:dyDescent="0.35">
      <c r="B54" s="96"/>
      <c r="C54" s="96"/>
      <c r="D54" s="96"/>
      <c r="E54" s="105"/>
      <c r="F54" s="96" t="s">
        <v>314</v>
      </c>
      <c r="G54" s="96" t="s">
        <v>486</v>
      </c>
      <c r="H54" s="96" t="s">
        <v>342</v>
      </c>
      <c r="I54" s="96"/>
    </row>
    <row r="55" spans="2:9" ht="43.5" x14ac:dyDescent="0.35">
      <c r="B55" s="107"/>
      <c r="C55" s="107"/>
      <c r="D55" s="107"/>
      <c r="E55" s="108"/>
      <c r="F55" s="207" t="s">
        <v>495</v>
      </c>
      <c r="G55" s="207" t="s">
        <v>478</v>
      </c>
      <c r="H55" s="207" t="s">
        <v>479</v>
      </c>
      <c r="I55" s="107"/>
    </row>
    <row r="56" spans="2:9" ht="87" x14ac:dyDescent="0.35">
      <c r="B56" s="96"/>
      <c r="C56" s="96"/>
      <c r="D56" s="96"/>
      <c r="E56" s="105"/>
      <c r="F56" s="202" t="s">
        <v>480</v>
      </c>
      <c r="G56" s="202" t="s">
        <v>481</v>
      </c>
      <c r="H56" s="202" t="s">
        <v>482</v>
      </c>
      <c r="I56" s="96"/>
    </row>
    <row r="57" spans="2:9" ht="72.5" x14ac:dyDescent="0.35">
      <c r="B57" s="282"/>
      <c r="C57" s="282"/>
      <c r="D57" s="282"/>
      <c r="E57" s="282" t="s">
        <v>520</v>
      </c>
      <c r="F57" s="282"/>
      <c r="G57" s="282" t="s">
        <v>315</v>
      </c>
      <c r="H57" s="282" t="s">
        <v>316</v>
      </c>
      <c r="I57" s="282"/>
    </row>
    <row r="58" spans="2:9" ht="43.5" x14ac:dyDescent="0.35">
      <c r="B58" s="107"/>
      <c r="C58" s="107"/>
      <c r="D58" s="108"/>
      <c r="E58" s="108"/>
      <c r="F58" s="195" t="s">
        <v>496</v>
      </c>
      <c r="G58" s="107" t="s">
        <v>343</v>
      </c>
      <c r="H58" s="107" t="s">
        <v>317</v>
      </c>
      <c r="I58" s="107"/>
    </row>
    <row r="59" spans="2:9" ht="159.5" x14ac:dyDescent="0.35">
      <c r="B59" s="96"/>
      <c r="C59" s="96"/>
      <c r="D59" s="96"/>
      <c r="E59" s="105"/>
      <c r="F59" s="96" t="s">
        <v>318</v>
      </c>
      <c r="G59" s="96" t="s">
        <v>344</v>
      </c>
      <c r="H59" s="96" t="s">
        <v>345</v>
      </c>
      <c r="I59" s="96"/>
    </row>
    <row r="60" spans="2:9" ht="72.5" x14ac:dyDescent="0.35">
      <c r="B60" s="96"/>
      <c r="C60" s="96"/>
      <c r="D60" s="96"/>
      <c r="E60" s="105"/>
      <c r="F60" s="96" t="s">
        <v>319</v>
      </c>
      <c r="G60" s="96" t="s">
        <v>351</v>
      </c>
      <c r="H60" s="96" t="s">
        <v>352</v>
      </c>
      <c r="I60" s="96"/>
    </row>
    <row r="61" spans="2:9" ht="43.5" x14ac:dyDescent="0.35">
      <c r="B61" s="282"/>
      <c r="C61" s="282"/>
      <c r="D61" s="283"/>
      <c r="E61" s="283" t="s">
        <v>521</v>
      </c>
      <c r="F61" s="283"/>
      <c r="G61" s="283" t="s">
        <v>483</v>
      </c>
      <c r="H61" s="283" t="s">
        <v>320</v>
      </c>
      <c r="I61" s="282"/>
    </row>
    <row r="62" spans="2:9" ht="43.5" x14ac:dyDescent="0.35">
      <c r="B62" s="107"/>
      <c r="C62" s="107"/>
      <c r="D62" s="196"/>
      <c r="E62" s="196"/>
      <c r="F62" s="195" t="s">
        <v>604</v>
      </c>
      <c r="G62" s="107" t="s">
        <v>346</v>
      </c>
      <c r="H62" s="107" t="s">
        <v>321</v>
      </c>
      <c r="I62" s="107"/>
    </row>
    <row r="63" spans="2:9" ht="43.5" x14ac:dyDescent="0.35">
      <c r="B63" s="96"/>
      <c r="C63" s="96"/>
      <c r="D63" s="96"/>
      <c r="E63" s="105"/>
      <c r="F63" s="96" t="s">
        <v>322</v>
      </c>
      <c r="G63" s="96" t="s">
        <v>323</v>
      </c>
      <c r="H63" s="96" t="s">
        <v>324</v>
      </c>
      <c r="I63" s="96"/>
    </row>
    <row r="64" spans="2:9" ht="43.5" x14ac:dyDescent="0.35">
      <c r="B64" s="96"/>
      <c r="C64" s="96"/>
      <c r="D64" s="96"/>
      <c r="E64" s="105"/>
      <c r="F64" s="96" t="s">
        <v>325</v>
      </c>
      <c r="G64" s="96" t="s">
        <v>326</v>
      </c>
      <c r="H64" s="96" t="s">
        <v>327</v>
      </c>
      <c r="I64" s="96"/>
    </row>
    <row r="65" spans="2:9" ht="43.5" x14ac:dyDescent="0.35">
      <c r="B65" s="96"/>
      <c r="C65" s="96"/>
      <c r="D65" s="96"/>
      <c r="E65" s="105"/>
      <c r="F65" s="96" t="s">
        <v>328</v>
      </c>
      <c r="G65" s="96" t="s">
        <v>329</v>
      </c>
      <c r="H65" s="96" t="s">
        <v>330</v>
      </c>
      <c r="I65" s="96"/>
    </row>
    <row r="66" spans="2:9" ht="43.5" x14ac:dyDescent="0.35">
      <c r="B66" s="96"/>
      <c r="C66" s="96"/>
      <c r="D66" s="96"/>
      <c r="E66" s="105"/>
      <c r="F66" s="96" t="s">
        <v>331</v>
      </c>
      <c r="G66" s="96" t="s">
        <v>332</v>
      </c>
      <c r="H66" s="96" t="s">
        <v>333</v>
      </c>
      <c r="I66" s="96"/>
    </row>
    <row r="67" spans="2:9" ht="43.5" x14ac:dyDescent="0.35">
      <c r="B67" s="96"/>
      <c r="C67" s="96"/>
      <c r="D67" s="96"/>
      <c r="E67" s="105"/>
      <c r="F67" s="96" t="s">
        <v>334</v>
      </c>
      <c r="G67" s="96" t="s">
        <v>335</v>
      </c>
      <c r="H67" s="96" t="s">
        <v>336</v>
      </c>
      <c r="I67" s="96"/>
    </row>
    <row r="68" spans="2:9" x14ac:dyDescent="0.35">
      <c r="B68" s="116"/>
      <c r="C68" s="116"/>
      <c r="D68" s="116"/>
      <c r="E68" s="116"/>
      <c r="F68" s="116"/>
      <c r="G68" s="116"/>
      <c r="H68" s="116"/>
      <c r="I68" s="116"/>
    </row>
    <row r="69" spans="2:9" x14ac:dyDescent="0.35">
      <c r="B69" s="98" t="s">
        <v>3</v>
      </c>
    </row>
    <row r="70" spans="2:9" x14ac:dyDescent="0.35">
      <c r="B70" s="98" t="s">
        <v>5</v>
      </c>
      <c r="C70" s="98" t="s">
        <v>87</v>
      </c>
    </row>
    <row r="71" spans="2:9" x14ac:dyDescent="0.35">
      <c r="B71" s="98" t="s">
        <v>6</v>
      </c>
      <c r="C71" s="98" t="s">
        <v>88</v>
      </c>
    </row>
    <row r="72" spans="2:9" x14ac:dyDescent="0.35">
      <c r="B72" s="98" t="s">
        <v>7</v>
      </c>
      <c r="C72" s="98" t="s">
        <v>89</v>
      </c>
    </row>
    <row r="73" spans="2:9" x14ac:dyDescent="0.35">
      <c r="B73" s="98" t="s">
        <v>8</v>
      </c>
      <c r="C73" s="98" t="s">
        <v>90</v>
      </c>
    </row>
    <row r="74" spans="2:9" x14ac:dyDescent="0.35">
      <c r="B74" s="98" t="s">
        <v>9</v>
      </c>
      <c r="C74" s="98" t="s">
        <v>91</v>
      </c>
    </row>
    <row r="75" spans="2:9" x14ac:dyDescent="0.35">
      <c r="B75" s="98" t="s">
        <v>15</v>
      </c>
      <c r="C75" s="98" t="s">
        <v>92</v>
      </c>
    </row>
    <row r="76" spans="2:9" x14ac:dyDescent="0.35">
      <c r="B76" s="98" t="s">
        <v>17</v>
      </c>
      <c r="C76" s="98" t="s">
        <v>93</v>
      </c>
    </row>
    <row r="77" spans="2:9" x14ac:dyDescent="0.35">
      <c r="B77" s="98" t="s">
        <v>20</v>
      </c>
      <c r="C77" s="98" t="s">
        <v>94</v>
      </c>
    </row>
  </sheetData>
  <mergeCells count="8">
    <mergeCell ref="H3:H5"/>
    <mergeCell ref="I3:I5"/>
    <mergeCell ref="B3:B5"/>
    <mergeCell ref="C3:C5"/>
    <mergeCell ref="D3:D5"/>
    <mergeCell ref="E3:E5"/>
    <mergeCell ref="F3:F5"/>
    <mergeCell ref="G3:G5"/>
  </mergeCells>
  <printOptions horizontalCentered="1"/>
  <pageMargins left="0" right="0" top="0.74803149606299213" bottom="0.74803149606299213" header="0.31496062992125984" footer="0.31496062992125984"/>
  <pageSetup paperSize="258" scale="75" orientation="landscape" horizontalDpi="0" verticalDpi="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
  <sheetViews>
    <sheetView tabSelected="1" topLeftCell="B1" zoomScale="70" zoomScaleNormal="70" workbookViewId="0">
      <pane xSplit="2" ySplit="5" topLeftCell="F64" activePane="bottomRight" state="frozen"/>
      <selection activeCell="B1" sqref="B1"/>
      <selection pane="topRight" activeCell="D1" sqref="D1"/>
      <selection pane="bottomLeft" activeCell="B6" sqref="B6"/>
      <selection pane="bottomRight" activeCell="I67" sqref="I67"/>
    </sheetView>
  </sheetViews>
  <sheetFormatPr defaultColWidth="8.81640625" defaultRowHeight="14.5" x14ac:dyDescent="0.35"/>
  <cols>
    <col min="1" max="1" width="2" style="98" customWidth="1"/>
    <col min="2" max="2" width="23.90625" style="98" customWidth="1"/>
    <col min="3" max="3" width="29" style="98" customWidth="1"/>
    <col min="4" max="4" width="11.1796875" style="98" customWidth="1"/>
    <col min="5" max="5" width="12.36328125" style="98" customWidth="1"/>
    <col min="6" max="8" width="13.81640625" style="98" customWidth="1"/>
    <col min="9" max="9" width="12.81640625" style="98" customWidth="1"/>
    <col min="10" max="10" width="13.81640625" style="98" customWidth="1"/>
    <col min="11" max="11" width="12.26953125" style="98" customWidth="1"/>
    <col min="12" max="12" width="13.81640625" style="98" customWidth="1"/>
    <col min="13" max="13" width="12.26953125" style="98" customWidth="1"/>
    <col min="14" max="14" width="13.81640625" style="98" customWidth="1"/>
    <col min="15" max="15" width="5.36328125" style="98" customWidth="1"/>
    <col min="16" max="16384" width="8.81640625" style="98"/>
  </cols>
  <sheetData>
    <row r="1" spans="2:15" ht="29" customHeight="1" x14ac:dyDescent="0.35">
      <c r="B1" s="294" t="s">
        <v>121</v>
      </c>
    </row>
    <row r="2" spans="2:15" x14ac:dyDescent="0.35">
      <c r="B2" s="362" t="s">
        <v>609</v>
      </c>
      <c r="C2" s="362" t="s">
        <v>76</v>
      </c>
      <c r="D2" s="362" t="s">
        <v>77</v>
      </c>
      <c r="E2" s="363" t="s">
        <v>78</v>
      </c>
      <c r="F2" s="364"/>
      <c r="G2" s="364"/>
      <c r="H2" s="364"/>
      <c r="I2" s="364"/>
      <c r="J2" s="364"/>
      <c r="K2" s="364"/>
      <c r="L2" s="364"/>
      <c r="M2" s="364"/>
      <c r="N2" s="365"/>
      <c r="O2" s="362" t="s">
        <v>75</v>
      </c>
    </row>
    <row r="3" spans="2:15" ht="22.5" customHeight="1" x14ac:dyDescent="0.35">
      <c r="B3" s="362"/>
      <c r="C3" s="362"/>
      <c r="D3" s="362"/>
      <c r="E3" s="362">
        <v>2026</v>
      </c>
      <c r="F3" s="362"/>
      <c r="G3" s="363">
        <v>2027</v>
      </c>
      <c r="H3" s="365"/>
      <c r="I3" s="363">
        <v>2028</v>
      </c>
      <c r="J3" s="365"/>
      <c r="K3" s="366">
        <v>2029</v>
      </c>
      <c r="L3" s="366"/>
      <c r="M3" s="366">
        <v>2030</v>
      </c>
      <c r="N3" s="366"/>
      <c r="O3" s="362"/>
    </row>
    <row r="4" spans="2:15" ht="22.5" customHeight="1" x14ac:dyDescent="0.35">
      <c r="B4" s="362"/>
      <c r="C4" s="362"/>
      <c r="D4" s="362"/>
      <c r="E4" s="137" t="s">
        <v>80</v>
      </c>
      <c r="F4" s="137" t="s">
        <v>81</v>
      </c>
      <c r="G4" s="137" t="s">
        <v>80</v>
      </c>
      <c r="H4" s="137" t="s">
        <v>81</v>
      </c>
      <c r="I4" s="137" t="s">
        <v>80</v>
      </c>
      <c r="J4" s="137" t="s">
        <v>81</v>
      </c>
      <c r="K4" s="137" t="s">
        <v>80</v>
      </c>
      <c r="L4" s="137" t="s">
        <v>81</v>
      </c>
      <c r="M4" s="137" t="s">
        <v>80</v>
      </c>
      <c r="N4" s="137" t="s">
        <v>81</v>
      </c>
      <c r="O4" s="362"/>
    </row>
    <row r="5" spans="2:15" x14ac:dyDescent="0.35">
      <c r="B5" s="111">
        <v>1</v>
      </c>
      <c r="C5" s="111">
        <v>2</v>
      </c>
      <c r="D5" s="111">
        <v>3</v>
      </c>
      <c r="E5" s="111">
        <v>4</v>
      </c>
      <c r="F5" s="111">
        <v>5</v>
      </c>
      <c r="G5" s="111">
        <v>6</v>
      </c>
      <c r="H5" s="111">
        <v>7</v>
      </c>
      <c r="I5" s="111">
        <v>8</v>
      </c>
      <c r="J5" s="111">
        <v>9</v>
      </c>
      <c r="K5" s="111">
        <v>10</v>
      </c>
      <c r="L5" s="111">
        <v>11</v>
      </c>
      <c r="M5" s="111">
        <v>12</v>
      </c>
      <c r="N5" s="111">
        <v>13</v>
      </c>
      <c r="O5" s="111">
        <v>14</v>
      </c>
    </row>
    <row r="6" spans="2:15" x14ac:dyDescent="0.35">
      <c r="B6" s="117" t="s">
        <v>353</v>
      </c>
      <c r="C6" s="117"/>
      <c r="D6" s="103"/>
      <c r="E6" s="197"/>
      <c r="F6" s="198">
        <f>F8+F39+F46+F50+F55+F59</f>
        <v>2918000000</v>
      </c>
      <c r="G6" s="197"/>
      <c r="H6" s="198">
        <f>H8+H39+H46+H50+H55+H59</f>
        <v>3204000000</v>
      </c>
      <c r="I6" s="197"/>
      <c r="J6" s="198">
        <f>J8+J39+J46+J50+J55+J59</f>
        <v>3301000000</v>
      </c>
      <c r="K6" s="197"/>
      <c r="L6" s="198">
        <f>L8+L39+L46+L50+L55+L59</f>
        <v>3675000000</v>
      </c>
      <c r="M6" s="197"/>
      <c r="N6" s="198">
        <f>N8+N39+N46+N50+N55+N59</f>
        <v>3958500000</v>
      </c>
      <c r="O6" s="103"/>
    </row>
    <row r="7" spans="2:15" x14ac:dyDescent="0.35">
      <c r="B7" s="117" t="s">
        <v>354</v>
      </c>
      <c r="C7" s="117"/>
      <c r="D7" s="103"/>
      <c r="E7" s="103"/>
      <c r="F7" s="118" t="s">
        <v>355</v>
      </c>
      <c r="G7" s="103"/>
      <c r="H7" s="103"/>
      <c r="I7" s="103"/>
      <c r="J7" s="103"/>
      <c r="K7" s="103"/>
      <c r="L7" s="103"/>
      <c r="M7" s="103"/>
      <c r="N7" s="103"/>
      <c r="O7" s="103"/>
    </row>
    <row r="8" spans="2:15" ht="100" customHeight="1" x14ac:dyDescent="0.35">
      <c r="B8" s="119" t="s">
        <v>626</v>
      </c>
      <c r="C8" s="119" t="s">
        <v>501</v>
      </c>
      <c r="D8" s="120">
        <v>99.35</v>
      </c>
      <c r="E8" s="222">
        <v>0.99429999999999996</v>
      </c>
      <c r="F8" s="121">
        <f>F9+F12+F17+F20+F27+F32+F35</f>
        <v>2568000000</v>
      </c>
      <c r="G8" s="222">
        <v>0.99480000000000002</v>
      </c>
      <c r="H8" s="121">
        <f>H9+H12+H17+H20+H27+H32+H35</f>
        <v>2829000000</v>
      </c>
      <c r="I8" s="222">
        <v>0.99529999999999996</v>
      </c>
      <c r="J8" s="121">
        <f>J9+J12+J17+J20+J27+J32+J35</f>
        <v>2901000000</v>
      </c>
      <c r="K8" s="222">
        <v>0.99580000000000002</v>
      </c>
      <c r="L8" s="121">
        <f>L9+L12+L17+L20+L27+L32+L35</f>
        <v>3250000000</v>
      </c>
      <c r="M8" s="222">
        <v>0.99629999999999996</v>
      </c>
      <c r="N8" s="121">
        <f>N9+N12+N17+N20+N27+N32+N35</f>
        <v>3510000000</v>
      </c>
      <c r="O8" s="122"/>
    </row>
    <row r="9" spans="2:15" ht="75" customHeight="1" x14ac:dyDescent="0.35">
      <c r="B9" s="115" t="s">
        <v>235</v>
      </c>
      <c r="C9" s="115" t="s">
        <v>627</v>
      </c>
      <c r="D9" s="123">
        <v>1</v>
      </c>
      <c r="E9" s="123">
        <v>1</v>
      </c>
      <c r="F9" s="124">
        <f>SUM(F10:F11)</f>
        <v>9000000</v>
      </c>
      <c r="G9" s="123">
        <v>1</v>
      </c>
      <c r="H9" s="124">
        <f>SUM(H10:H11)</f>
        <v>11000000</v>
      </c>
      <c r="I9" s="123">
        <v>1</v>
      </c>
      <c r="J9" s="124">
        <f>SUM(J10:J11)</f>
        <v>14000000</v>
      </c>
      <c r="K9" s="123">
        <v>1</v>
      </c>
      <c r="L9" s="124">
        <f>SUM(L10:L11)</f>
        <v>20000000</v>
      </c>
      <c r="M9" s="123">
        <v>1</v>
      </c>
      <c r="N9" s="124">
        <f>SUM(N10:N11)</f>
        <v>20000000</v>
      </c>
      <c r="O9" s="114"/>
    </row>
    <row r="10" spans="2:15" ht="72.5" x14ac:dyDescent="0.35">
      <c r="B10" s="110" t="s">
        <v>238</v>
      </c>
      <c r="C10" s="109" t="s">
        <v>628</v>
      </c>
      <c r="D10" s="102" t="s">
        <v>522</v>
      </c>
      <c r="E10" s="102" t="s">
        <v>487</v>
      </c>
      <c r="F10" s="125">
        <v>5000000</v>
      </c>
      <c r="G10" s="102" t="s">
        <v>487</v>
      </c>
      <c r="H10" s="125">
        <v>6000000</v>
      </c>
      <c r="I10" s="102" t="s">
        <v>487</v>
      </c>
      <c r="J10" s="125">
        <v>7000000</v>
      </c>
      <c r="K10" s="102" t="s">
        <v>487</v>
      </c>
      <c r="L10" s="125">
        <v>10000000</v>
      </c>
      <c r="M10" s="102" t="s">
        <v>488</v>
      </c>
      <c r="N10" s="125">
        <v>10000000</v>
      </c>
      <c r="O10" s="100"/>
    </row>
    <row r="11" spans="2:15" ht="72.5" x14ac:dyDescent="0.35">
      <c r="B11" s="110" t="s">
        <v>241</v>
      </c>
      <c r="C11" s="109" t="s">
        <v>629</v>
      </c>
      <c r="D11" s="102" t="s">
        <v>523</v>
      </c>
      <c r="E11" s="102" t="s">
        <v>357</v>
      </c>
      <c r="F11" s="125">
        <v>4000000</v>
      </c>
      <c r="G11" s="102" t="s">
        <v>357</v>
      </c>
      <c r="H11" s="125">
        <v>5000000</v>
      </c>
      <c r="I11" s="102" t="s">
        <v>357</v>
      </c>
      <c r="J11" s="125">
        <v>7000000</v>
      </c>
      <c r="K11" s="102" t="s">
        <v>357</v>
      </c>
      <c r="L11" s="125">
        <v>10000000</v>
      </c>
      <c r="M11" s="102" t="s">
        <v>357</v>
      </c>
      <c r="N11" s="125">
        <v>10000000</v>
      </c>
      <c r="O11" s="100"/>
    </row>
    <row r="12" spans="2:15" ht="87" x14ac:dyDescent="0.35">
      <c r="B12" s="115" t="s">
        <v>242</v>
      </c>
      <c r="C12" s="115" t="s">
        <v>630</v>
      </c>
      <c r="D12" s="123" t="s">
        <v>365</v>
      </c>
      <c r="E12" s="123">
        <v>1</v>
      </c>
      <c r="F12" s="124">
        <f>SUM(F13:F16)</f>
        <v>2205000000</v>
      </c>
      <c r="G12" s="123">
        <v>1</v>
      </c>
      <c r="H12" s="124">
        <f>SUM(H13:H16)</f>
        <v>2313000000</v>
      </c>
      <c r="I12" s="123">
        <v>1</v>
      </c>
      <c r="J12" s="124">
        <f>SUM(J13:J16)</f>
        <v>2495000000</v>
      </c>
      <c r="K12" s="123">
        <v>1</v>
      </c>
      <c r="L12" s="124">
        <f>SUM(L13:L16)</f>
        <v>2651000000</v>
      </c>
      <c r="M12" s="123">
        <v>1</v>
      </c>
      <c r="N12" s="124">
        <f>SUM(N13:N16)</f>
        <v>2796000000</v>
      </c>
      <c r="O12" s="114"/>
    </row>
    <row r="13" spans="2:15" ht="72.5" x14ac:dyDescent="0.35">
      <c r="B13" s="110" t="s">
        <v>245</v>
      </c>
      <c r="C13" s="110" t="s">
        <v>631</v>
      </c>
      <c r="D13" s="102" t="s">
        <v>497</v>
      </c>
      <c r="E13" s="102" t="s">
        <v>526</v>
      </c>
      <c r="F13" s="125">
        <v>2125000000</v>
      </c>
      <c r="G13" s="102" t="s">
        <v>526</v>
      </c>
      <c r="H13" s="125">
        <f>105%*F13+750000</f>
        <v>2232000000</v>
      </c>
      <c r="I13" s="102" t="s">
        <v>527</v>
      </c>
      <c r="J13" s="125">
        <f>106%*H13+42080000</f>
        <v>2408000000</v>
      </c>
      <c r="K13" s="102" t="s">
        <v>610</v>
      </c>
      <c r="L13" s="125">
        <f>106%*J13+7520000</f>
        <v>2560000000</v>
      </c>
      <c r="M13" s="102" t="s">
        <v>610</v>
      </c>
      <c r="N13" s="125">
        <f>106%*L13-12600000</f>
        <v>2701000000</v>
      </c>
      <c r="O13" s="100"/>
    </row>
    <row r="14" spans="2:15" ht="101" customHeight="1" x14ac:dyDescent="0.35">
      <c r="B14" s="110" t="s">
        <v>247</v>
      </c>
      <c r="C14" s="110" t="s">
        <v>632</v>
      </c>
      <c r="D14" s="102" t="s">
        <v>358</v>
      </c>
      <c r="E14" s="102" t="s">
        <v>358</v>
      </c>
      <c r="F14" s="125">
        <v>70000000</v>
      </c>
      <c r="G14" s="102" t="s">
        <v>358</v>
      </c>
      <c r="H14" s="125">
        <v>70000000</v>
      </c>
      <c r="I14" s="102" t="s">
        <v>358</v>
      </c>
      <c r="J14" s="125">
        <v>75000000</v>
      </c>
      <c r="K14" s="102" t="s">
        <v>358</v>
      </c>
      <c r="L14" s="125">
        <v>75000000</v>
      </c>
      <c r="M14" s="102" t="s">
        <v>358</v>
      </c>
      <c r="N14" s="125">
        <v>75000000</v>
      </c>
      <c r="O14" s="100"/>
    </row>
    <row r="15" spans="2:15" ht="144.5" customHeight="1" x14ac:dyDescent="0.35">
      <c r="B15" s="110" t="s">
        <v>250</v>
      </c>
      <c r="C15" s="110" t="s">
        <v>633</v>
      </c>
      <c r="D15" s="102" t="s">
        <v>359</v>
      </c>
      <c r="E15" s="102" t="s">
        <v>359</v>
      </c>
      <c r="F15" s="125">
        <v>5000000</v>
      </c>
      <c r="G15" s="102" t="s">
        <v>359</v>
      </c>
      <c r="H15" s="125">
        <v>6000000</v>
      </c>
      <c r="I15" s="102" t="s">
        <v>359</v>
      </c>
      <c r="J15" s="125">
        <v>7000000</v>
      </c>
      <c r="K15" s="102" t="s">
        <v>359</v>
      </c>
      <c r="L15" s="125">
        <v>10000000</v>
      </c>
      <c r="M15" s="102" t="s">
        <v>359</v>
      </c>
      <c r="N15" s="125">
        <v>10000000</v>
      </c>
      <c r="O15" s="100"/>
    </row>
    <row r="16" spans="2:15" ht="188.5" x14ac:dyDescent="0.35">
      <c r="B16" s="110" t="s">
        <v>463</v>
      </c>
      <c r="C16" s="217" t="s">
        <v>634</v>
      </c>
      <c r="D16" s="219" t="s">
        <v>365</v>
      </c>
      <c r="E16" s="128" t="s">
        <v>464</v>
      </c>
      <c r="F16" s="218">
        <v>5000000</v>
      </c>
      <c r="G16" s="128" t="s">
        <v>464</v>
      </c>
      <c r="H16" s="218">
        <v>5000000</v>
      </c>
      <c r="I16" s="128" t="s">
        <v>464</v>
      </c>
      <c r="J16" s="218">
        <v>5000000</v>
      </c>
      <c r="K16" s="128" t="s">
        <v>464</v>
      </c>
      <c r="L16" s="218">
        <v>6000000</v>
      </c>
      <c r="M16" s="128" t="s">
        <v>464</v>
      </c>
      <c r="N16" s="218">
        <v>10000000</v>
      </c>
      <c r="O16" s="117"/>
    </row>
    <row r="17" spans="2:15" ht="116" x14ac:dyDescent="0.35">
      <c r="B17" s="115" t="s">
        <v>251</v>
      </c>
      <c r="C17" s="115" t="s">
        <v>635</v>
      </c>
      <c r="D17" s="123" t="s">
        <v>365</v>
      </c>
      <c r="E17" s="123">
        <v>0.7</v>
      </c>
      <c r="F17" s="124">
        <f>SUM(F18:F19)</f>
        <v>10000000</v>
      </c>
      <c r="G17" s="123">
        <v>0.75</v>
      </c>
      <c r="H17" s="124">
        <f>SUM(H18:H19)</f>
        <v>12000000</v>
      </c>
      <c r="I17" s="123">
        <v>0.8</v>
      </c>
      <c r="J17" s="124">
        <f>SUM(J18:J19)</f>
        <v>14000000</v>
      </c>
      <c r="K17" s="123">
        <v>0.85</v>
      </c>
      <c r="L17" s="124">
        <f>SUM(L18:L19)</f>
        <v>20000000</v>
      </c>
      <c r="M17" s="123">
        <v>0.9</v>
      </c>
      <c r="N17" s="124">
        <f>SUM(N18:N19)</f>
        <v>30000000</v>
      </c>
      <c r="O17" s="114"/>
    </row>
    <row r="18" spans="2:15" ht="101.5" x14ac:dyDescent="0.35">
      <c r="B18" s="110" t="s">
        <v>254</v>
      </c>
      <c r="C18" s="110" t="s">
        <v>636</v>
      </c>
      <c r="D18" s="102" t="s">
        <v>364</v>
      </c>
      <c r="E18" s="102" t="s">
        <v>356</v>
      </c>
      <c r="F18" s="125">
        <v>5000000</v>
      </c>
      <c r="G18" s="102" t="s">
        <v>356</v>
      </c>
      <c r="H18" s="125">
        <v>6000000</v>
      </c>
      <c r="I18" s="102" t="s">
        <v>356</v>
      </c>
      <c r="J18" s="125">
        <v>7000000</v>
      </c>
      <c r="K18" s="102" t="s">
        <v>356</v>
      </c>
      <c r="L18" s="125">
        <v>10000000</v>
      </c>
      <c r="M18" s="102" t="s">
        <v>356</v>
      </c>
      <c r="N18" s="125">
        <v>15000000</v>
      </c>
      <c r="O18" s="100"/>
    </row>
    <row r="19" spans="2:15" ht="101.5" x14ac:dyDescent="0.35">
      <c r="B19" s="110" t="s">
        <v>257</v>
      </c>
      <c r="C19" s="110" t="s">
        <v>637</v>
      </c>
      <c r="D19" s="102" t="s">
        <v>364</v>
      </c>
      <c r="E19" s="102" t="s">
        <v>364</v>
      </c>
      <c r="F19" s="125">
        <v>5000000</v>
      </c>
      <c r="G19" s="102" t="s">
        <v>364</v>
      </c>
      <c r="H19" s="125">
        <v>6000000</v>
      </c>
      <c r="I19" s="102" t="s">
        <v>364</v>
      </c>
      <c r="J19" s="125">
        <v>7000000</v>
      </c>
      <c r="K19" s="102" t="s">
        <v>364</v>
      </c>
      <c r="L19" s="125">
        <v>10000000</v>
      </c>
      <c r="M19" s="102" t="s">
        <v>364</v>
      </c>
      <c r="N19" s="125">
        <v>15000000</v>
      </c>
      <c r="O19" s="100"/>
    </row>
    <row r="20" spans="2:15" ht="72.5" x14ac:dyDescent="0.35">
      <c r="B20" s="115" t="s">
        <v>259</v>
      </c>
      <c r="C20" s="115" t="s">
        <v>638</v>
      </c>
      <c r="D20" s="123">
        <v>1</v>
      </c>
      <c r="E20" s="123">
        <v>1</v>
      </c>
      <c r="F20" s="124">
        <f>SUM(F21:F26)</f>
        <v>55000000</v>
      </c>
      <c r="G20" s="123">
        <v>1</v>
      </c>
      <c r="H20" s="124">
        <f>SUM(H21:H26)</f>
        <v>61000000</v>
      </c>
      <c r="I20" s="123">
        <v>1</v>
      </c>
      <c r="J20" s="124">
        <f>SUM(J21:J26)</f>
        <v>68000000</v>
      </c>
      <c r="K20" s="123">
        <v>1</v>
      </c>
      <c r="L20" s="124">
        <f>SUM(L21:L26)</f>
        <v>85000000</v>
      </c>
      <c r="M20" s="123">
        <v>1</v>
      </c>
      <c r="N20" s="124">
        <f>SUM(N21:N26)</f>
        <v>105000000</v>
      </c>
      <c r="O20" s="114"/>
    </row>
    <row r="21" spans="2:15" ht="101" customHeight="1" x14ac:dyDescent="0.35">
      <c r="B21" s="110" t="s">
        <v>262</v>
      </c>
      <c r="C21" s="109" t="s">
        <v>639</v>
      </c>
      <c r="D21" s="102" t="s">
        <v>450</v>
      </c>
      <c r="E21" s="102" t="s">
        <v>450</v>
      </c>
      <c r="F21" s="125">
        <v>5000000</v>
      </c>
      <c r="G21" s="102" t="s">
        <v>450</v>
      </c>
      <c r="H21" s="125">
        <v>6000000</v>
      </c>
      <c r="I21" s="102" t="s">
        <v>450</v>
      </c>
      <c r="J21" s="125">
        <v>7000000</v>
      </c>
      <c r="K21" s="102" t="s">
        <v>450</v>
      </c>
      <c r="L21" s="125">
        <v>10000000</v>
      </c>
      <c r="M21" s="102" t="s">
        <v>450</v>
      </c>
      <c r="N21" s="125">
        <v>10000000</v>
      </c>
      <c r="O21" s="100"/>
    </row>
    <row r="22" spans="2:15" ht="72.5" x14ac:dyDescent="0.35">
      <c r="B22" s="110" t="s">
        <v>370</v>
      </c>
      <c r="C22" s="109" t="s">
        <v>640</v>
      </c>
      <c r="D22" s="102" t="s">
        <v>365</v>
      </c>
      <c r="E22" s="102" t="s">
        <v>450</v>
      </c>
      <c r="F22" s="125">
        <v>5000000</v>
      </c>
      <c r="G22" s="102" t="s">
        <v>450</v>
      </c>
      <c r="H22" s="125">
        <v>6000000</v>
      </c>
      <c r="I22" s="102" t="s">
        <v>450</v>
      </c>
      <c r="J22" s="125">
        <v>7000000</v>
      </c>
      <c r="K22" s="102" t="s">
        <v>450</v>
      </c>
      <c r="L22" s="125">
        <v>10000000</v>
      </c>
      <c r="M22" s="102" t="s">
        <v>450</v>
      </c>
      <c r="N22" s="125">
        <v>15000000</v>
      </c>
      <c r="O22" s="100"/>
    </row>
    <row r="23" spans="2:15" ht="60.5" customHeight="1" x14ac:dyDescent="0.35">
      <c r="B23" s="110" t="s">
        <v>265</v>
      </c>
      <c r="C23" s="109" t="s">
        <v>641</v>
      </c>
      <c r="D23" s="102" t="s">
        <v>360</v>
      </c>
      <c r="E23" s="102" t="s">
        <v>450</v>
      </c>
      <c r="F23" s="125">
        <v>15000000</v>
      </c>
      <c r="G23" s="102" t="s">
        <v>450</v>
      </c>
      <c r="H23" s="125">
        <v>16000000</v>
      </c>
      <c r="I23" s="102" t="s">
        <v>450</v>
      </c>
      <c r="J23" s="125">
        <v>17000000</v>
      </c>
      <c r="K23" s="102" t="s">
        <v>450</v>
      </c>
      <c r="L23" s="125">
        <v>20000000</v>
      </c>
      <c r="M23" s="102" t="s">
        <v>450</v>
      </c>
      <c r="N23" s="125">
        <v>25000000</v>
      </c>
      <c r="O23" s="100"/>
    </row>
    <row r="24" spans="2:15" ht="72" customHeight="1" x14ac:dyDescent="0.35">
      <c r="B24" s="110" t="s">
        <v>268</v>
      </c>
      <c r="C24" s="109" t="s">
        <v>642</v>
      </c>
      <c r="D24" s="102" t="s">
        <v>360</v>
      </c>
      <c r="E24" s="102" t="s">
        <v>450</v>
      </c>
      <c r="F24" s="125">
        <v>10000000</v>
      </c>
      <c r="G24" s="102" t="s">
        <v>450</v>
      </c>
      <c r="H24" s="125">
        <v>10000000</v>
      </c>
      <c r="I24" s="102" t="s">
        <v>450</v>
      </c>
      <c r="J24" s="125">
        <v>10000000</v>
      </c>
      <c r="K24" s="102" t="s">
        <v>450</v>
      </c>
      <c r="L24" s="125">
        <v>15000000</v>
      </c>
      <c r="M24" s="102" t="s">
        <v>450</v>
      </c>
      <c r="N24" s="125">
        <v>15000000</v>
      </c>
      <c r="O24" s="100"/>
    </row>
    <row r="25" spans="2:15" ht="58" x14ac:dyDescent="0.35">
      <c r="B25" s="110" t="s">
        <v>271</v>
      </c>
      <c r="C25" s="109" t="s">
        <v>643</v>
      </c>
      <c r="D25" s="102" t="s">
        <v>360</v>
      </c>
      <c r="E25" s="102" t="s">
        <v>450</v>
      </c>
      <c r="F25" s="125">
        <v>10000000</v>
      </c>
      <c r="G25" s="102" t="s">
        <v>450</v>
      </c>
      <c r="H25" s="125">
        <v>11000000</v>
      </c>
      <c r="I25" s="102" t="s">
        <v>450</v>
      </c>
      <c r="J25" s="125">
        <v>13000000</v>
      </c>
      <c r="K25" s="102" t="s">
        <v>450</v>
      </c>
      <c r="L25" s="125">
        <v>15000000</v>
      </c>
      <c r="M25" s="102" t="s">
        <v>450</v>
      </c>
      <c r="N25" s="125">
        <v>20000000</v>
      </c>
      <c r="O25" s="95"/>
    </row>
    <row r="26" spans="2:15" ht="101.5" x14ac:dyDescent="0.35">
      <c r="B26" s="110" t="s">
        <v>274</v>
      </c>
      <c r="C26" s="109" t="s">
        <v>644</v>
      </c>
      <c r="D26" s="102" t="s">
        <v>365</v>
      </c>
      <c r="E26" s="102" t="s">
        <v>361</v>
      </c>
      <c r="F26" s="125">
        <v>10000000</v>
      </c>
      <c r="G26" s="102" t="s">
        <v>361</v>
      </c>
      <c r="H26" s="125">
        <v>12000000</v>
      </c>
      <c r="I26" s="102" t="s">
        <v>361</v>
      </c>
      <c r="J26" s="125">
        <v>14000000</v>
      </c>
      <c r="K26" s="102" t="s">
        <v>361</v>
      </c>
      <c r="L26" s="125">
        <v>15000000</v>
      </c>
      <c r="M26" s="102" t="s">
        <v>361</v>
      </c>
      <c r="N26" s="125">
        <v>20000000</v>
      </c>
      <c r="O26" s="100"/>
    </row>
    <row r="27" spans="2:15" ht="87" x14ac:dyDescent="0.35">
      <c r="B27" s="115" t="s">
        <v>275</v>
      </c>
      <c r="C27" s="115" t="s">
        <v>645</v>
      </c>
      <c r="D27" s="123">
        <v>0.8</v>
      </c>
      <c r="E27" s="123">
        <v>0.81</v>
      </c>
      <c r="F27" s="124">
        <f>SUM(F28:F31)</f>
        <v>150000000</v>
      </c>
      <c r="G27" s="123">
        <v>0.82</v>
      </c>
      <c r="H27" s="124">
        <f>SUM(H28:H31)</f>
        <v>105000000</v>
      </c>
      <c r="I27" s="123">
        <v>0.83</v>
      </c>
      <c r="J27" s="124">
        <f>SUM(J28:J31)</f>
        <v>155000000</v>
      </c>
      <c r="K27" s="123">
        <v>0.84</v>
      </c>
      <c r="L27" s="124">
        <f>SUM(L28:L31)</f>
        <v>280000000</v>
      </c>
      <c r="M27" s="123">
        <v>0.85</v>
      </c>
      <c r="N27" s="124">
        <f>SUM(N28:N31)</f>
        <v>290000000</v>
      </c>
      <c r="O27" s="114"/>
    </row>
    <row r="28" spans="2:15" ht="102.5" customHeight="1" x14ac:dyDescent="0.35">
      <c r="B28" s="110" t="s">
        <v>472</v>
      </c>
      <c r="C28" s="110" t="s">
        <v>646</v>
      </c>
      <c r="D28" s="209" t="s">
        <v>365</v>
      </c>
      <c r="E28" s="209" t="s">
        <v>363</v>
      </c>
      <c r="F28" s="218">
        <v>20000000</v>
      </c>
      <c r="G28" s="209" t="s">
        <v>363</v>
      </c>
      <c r="H28" s="218">
        <v>20000000</v>
      </c>
      <c r="I28" s="209" t="s">
        <v>363</v>
      </c>
      <c r="J28" s="218">
        <v>20000000</v>
      </c>
      <c r="K28" s="209" t="s">
        <v>363</v>
      </c>
      <c r="L28" s="218">
        <v>30000000</v>
      </c>
      <c r="M28" s="209" t="s">
        <v>363</v>
      </c>
      <c r="N28" s="218">
        <v>40000000</v>
      </c>
      <c r="O28" s="117"/>
    </row>
    <row r="29" spans="2:15" ht="58" x14ac:dyDescent="0.35">
      <c r="B29" s="110" t="s">
        <v>528</v>
      </c>
      <c r="C29" s="110" t="s">
        <v>647</v>
      </c>
      <c r="D29" s="209" t="s">
        <v>365</v>
      </c>
      <c r="E29" s="209" t="s">
        <v>363</v>
      </c>
      <c r="F29" s="218">
        <v>10000000</v>
      </c>
      <c r="G29" s="209" t="s">
        <v>363</v>
      </c>
      <c r="H29" s="218">
        <v>10000000</v>
      </c>
      <c r="I29" s="209" t="s">
        <v>363</v>
      </c>
      <c r="J29" s="218">
        <v>10000000</v>
      </c>
      <c r="K29" s="209" t="s">
        <v>363</v>
      </c>
      <c r="L29" s="218">
        <v>10000000</v>
      </c>
      <c r="M29" s="209" t="s">
        <v>363</v>
      </c>
      <c r="N29" s="218">
        <v>10000000</v>
      </c>
      <c r="O29" s="117"/>
    </row>
    <row r="30" spans="2:15" ht="72.5" x14ac:dyDescent="0.35">
      <c r="B30" s="110" t="s">
        <v>505</v>
      </c>
      <c r="C30" s="109" t="s">
        <v>648</v>
      </c>
      <c r="D30" s="209" t="s">
        <v>365</v>
      </c>
      <c r="E30" s="102" t="s">
        <v>362</v>
      </c>
      <c r="F30" s="125">
        <v>20000000</v>
      </c>
      <c r="G30" s="102" t="s">
        <v>362</v>
      </c>
      <c r="H30" s="125">
        <v>25000000</v>
      </c>
      <c r="I30" s="102" t="s">
        <v>362</v>
      </c>
      <c r="J30" s="125">
        <v>25000000</v>
      </c>
      <c r="K30" s="102" t="s">
        <v>362</v>
      </c>
      <c r="L30" s="125">
        <v>40000000</v>
      </c>
      <c r="M30" s="102" t="s">
        <v>362</v>
      </c>
      <c r="N30" s="125">
        <v>40000000</v>
      </c>
      <c r="O30" s="100"/>
    </row>
    <row r="31" spans="2:15" ht="72" customHeight="1" x14ac:dyDescent="0.35">
      <c r="B31" s="110" t="s">
        <v>653</v>
      </c>
      <c r="C31" s="109" t="s">
        <v>649</v>
      </c>
      <c r="D31" s="209" t="s">
        <v>365</v>
      </c>
      <c r="E31" s="102" t="s">
        <v>363</v>
      </c>
      <c r="F31" s="125">
        <v>100000000</v>
      </c>
      <c r="G31" s="102" t="s">
        <v>363</v>
      </c>
      <c r="H31" s="125">
        <v>50000000</v>
      </c>
      <c r="I31" s="102" t="s">
        <v>363</v>
      </c>
      <c r="J31" s="125">
        <v>100000000</v>
      </c>
      <c r="K31" s="102" t="s">
        <v>363</v>
      </c>
      <c r="L31" s="125">
        <v>200000000</v>
      </c>
      <c r="M31" s="102" t="s">
        <v>363</v>
      </c>
      <c r="N31" s="125">
        <v>200000000</v>
      </c>
      <c r="O31" s="100"/>
    </row>
    <row r="32" spans="2:15" ht="86" customHeight="1" x14ac:dyDescent="0.35">
      <c r="B32" s="115" t="s">
        <v>282</v>
      </c>
      <c r="C32" s="115" t="s">
        <v>650</v>
      </c>
      <c r="D32" s="123">
        <v>1</v>
      </c>
      <c r="E32" s="123">
        <v>1</v>
      </c>
      <c r="F32" s="124">
        <f>SUM(F33:F34)</f>
        <v>84000000</v>
      </c>
      <c r="G32" s="123">
        <v>1</v>
      </c>
      <c r="H32" s="124">
        <f>SUM(H33:H34)</f>
        <v>89000000</v>
      </c>
      <c r="I32" s="123">
        <v>1</v>
      </c>
      <c r="J32" s="124">
        <f>SUM(J33:J34)</f>
        <v>89000000</v>
      </c>
      <c r="K32" s="123">
        <v>1</v>
      </c>
      <c r="L32" s="124">
        <f>SUM(L33:L34)</f>
        <v>89000000</v>
      </c>
      <c r="M32" s="123">
        <v>1</v>
      </c>
      <c r="N32" s="124">
        <f>SUM(N33:N34)</f>
        <v>94000000</v>
      </c>
      <c r="O32" s="114"/>
    </row>
    <row r="33" spans="2:15" ht="87" x14ac:dyDescent="0.35">
      <c r="B33" s="110" t="s">
        <v>285</v>
      </c>
      <c r="C33" s="109" t="s">
        <v>651</v>
      </c>
      <c r="D33" s="102" t="s">
        <v>361</v>
      </c>
      <c r="E33" s="102" t="s">
        <v>361</v>
      </c>
      <c r="F33" s="125">
        <v>30000000</v>
      </c>
      <c r="G33" s="102" t="s">
        <v>361</v>
      </c>
      <c r="H33" s="125">
        <v>35000000</v>
      </c>
      <c r="I33" s="102" t="s">
        <v>361</v>
      </c>
      <c r="J33" s="125">
        <v>35000000</v>
      </c>
      <c r="K33" s="102" t="s">
        <v>361</v>
      </c>
      <c r="L33" s="125">
        <v>35000000</v>
      </c>
      <c r="M33" s="102" t="s">
        <v>361</v>
      </c>
      <c r="N33" s="125">
        <v>40000000</v>
      </c>
      <c r="O33" s="100"/>
    </row>
    <row r="34" spans="2:15" ht="87" x14ac:dyDescent="0.35">
      <c r="B34" s="110" t="s">
        <v>288</v>
      </c>
      <c r="C34" s="109" t="s">
        <v>652</v>
      </c>
      <c r="D34" s="102" t="s">
        <v>361</v>
      </c>
      <c r="E34" s="102" t="s">
        <v>361</v>
      </c>
      <c r="F34" s="125">
        <v>54000000</v>
      </c>
      <c r="G34" s="102" t="s">
        <v>361</v>
      </c>
      <c r="H34" s="125">
        <v>54000000</v>
      </c>
      <c r="I34" s="102" t="s">
        <v>361</v>
      </c>
      <c r="J34" s="125">
        <v>54000000</v>
      </c>
      <c r="K34" s="102" t="s">
        <v>361</v>
      </c>
      <c r="L34" s="125">
        <v>54000000</v>
      </c>
      <c r="M34" s="102" t="s">
        <v>361</v>
      </c>
      <c r="N34" s="125">
        <v>54000000</v>
      </c>
      <c r="O34" s="100"/>
    </row>
    <row r="35" spans="2:15" ht="72.5" x14ac:dyDescent="0.35">
      <c r="B35" s="115" t="s">
        <v>290</v>
      </c>
      <c r="C35" s="115" t="s">
        <v>654</v>
      </c>
      <c r="D35" s="123">
        <v>0.8</v>
      </c>
      <c r="E35" s="123">
        <v>0.81</v>
      </c>
      <c r="F35" s="124">
        <f>SUM(F36:F38)</f>
        <v>55000000</v>
      </c>
      <c r="G35" s="123">
        <v>0.82</v>
      </c>
      <c r="H35" s="124">
        <f>SUM(H36:H38)</f>
        <v>238000000</v>
      </c>
      <c r="I35" s="123">
        <v>0.83</v>
      </c>
      <c r="J35" s="124">
        <f>SUM(J36:J38)</f>
        <v>66000000</v>
      </c>
      <c r="K35" s="123">
        <v>0.84</v>
      </c>
      <c r="L35" s="124">
        <f>SUM(L36:L38)</f>
        <v>105000000</v>
      </c>
      <c r="M35" s="123">
        <v>0.85</v>
      </c>
      <c r="N35" s="124">
        <f>SUM(N36:N38)</f>
        <v>175000000</v>
      </c>
      <c r="O35" s="114"/>
    </row>
    <row r="36" spans="2:15" ht="130.5" x14ac:dyDescent="0.35">
      <c r="B36" s="110" t="s">
        <v>293</v>
      </c>
      <c r="C36" s="109" t="s">
        <v>655</v>
      </c>
      <c r="D36" s="102" t="s">
        <v>373</v>
      </c>
      <c r="E36" s="102" t="s">
        <v>451</v>
      </c>
      <c r="F36" s="125">
        <v>25000000</v>
      </c>
      <c r="G36" s="102" t="s">
        <v>451</v>
      </c>
      <c r="H36" s="125">
        <v>26000000</v>
      </c>
      <c r="I36" s="102" t="s">
        <v>451</v>
      </c>
      <c r="J36" s="125">
        <v>28000000</v>
      </c>
      <c r="K36" s="102" t="s">
        <v>451</v>
      </c>
      <c r="L36" s="125">
        <v>30000000</v>
      </c>
      <c r="M36" s="102" t="s">
        <v>451</v>
      </c>
      <c r="N36" s="125">
        <v>40000000</v>
      </c>
      <c r="O36" s="100"/>
    </row>
    <row r="37" spans="2:15" ht="72.5" x14ac:dyDescent="0.35">
      <c r="B37" s="110" t="s">
        <v>348</v>
      </c>
      <c r="C37" s="109" t="s">
        <v>656</v>
      </c>
      <c r="D37" s="102" t="s">
        <v>372</v>
      </c>
      <c r="E37" s="102" t="s">
        <v>452</v>
      </c>
      <c r="F37" s="125">
        <v>10000000</v>
      </c>
      <c r="G37" s="102" t="s">
        <v>372</v>
      </c>
      <c r="H37" s="125">
        <v>12000000</v>
      </c>
      <c r="I37" s="102" t="s">
        <v>372</v>
      </c>
      <c r="J37" s="125">
        <v>13000000</v>
      </c>
      <c r="K37" s="102" t="s">
        <v>372</v>
      </c>
      <c r="L37" s="125">
        <v>25000000</v>
      </c>
      <c r="M37" s="102" t="s">
        <v>372</v>
      </c>
      <c r="N37" s="125">
        <v>35000000</v>
      </c>
      <c r="O37" s="100"/>
    </row>
    <row r="38" spans="2:15" ht="101" customHeight="1" x14ac:dyDescent="0.35">
      <c r="B38" s="110" t="s">
        <v>349</v>
      </c>
      <c r="C38" s="109" t="s">
        <v>657</v>
      </c>
      <c r="D38" s="102" t="s">
        <v>363</v>
      </c>
      <c r="E38" s="102" t="s">
        <v>362</v>
      </c>
      <c r="F38" s="125">
        <v>20000000</v>
      </c>
      <c r="G38" s="102" t="s">
        <v>362</v>
      </c>
      <c r="H38" s="125">
        <v>200000000</v>
      </c>
      <c r="I38" s="102" t="s">
        <v>362</v>
      </c>
      <c r="J38" s="125">
        <v>25000000</v>
      </c>
      <c r="K38" s="102" t="s">
        <v>362</v>
      </c>
      <c r="L38" s="125">
        <v>50000000</v>
      </c>
      <c r="M38" s="102" t="s">
        <v>362</v>
      </c>
      <c r="N38" s="125">
        <v>100000000</v>
      </c>
      <c r="O38" s="100"/>
    </row>
    <row r="39" spans="2:15" ht="106" customHeight="1" x14ac:dyDescent="0.35">
      <c r="B39" s="119" t="s">
        <v>658</v>
      </c>
      <c r="C39" s="119" t="s">
        <v>498</v>
      </c>
      <c r="D39" s="222">
        <v>0.9879</v>
      </c>
      <c r="E39" s="222">
        <v>0.99639999999999995</v>
      </c>
      <c r="F39" s="121">
        <f>F40+F42+F44</f>
        <v>70000000</v>
      </c>
      <c r="G39" s="222">
        <v>0.99709999999999999</v>
      </c>
      <c r="H39" s="121">
        <f>H40+H42+H44</f>
        <v>75000000</v>
      </c>
      <c r="I39" s="222">
        <v>0.99790000000000001</v>
      </c>
      <c r="J39" s="121">
        <f>J40+J42+J44</f>
        <v>80000000</v>
      </c>
      <c r="K39" s="222">
        <v>0.99860000000000004</v>
      </c>
      <c r="L39" s="121">
        <f>L40+L42+L44</f>
        <v>85000000</v>
      </c>
      <c r="M39" s="222">
        <v>0.99929999999999997</v>
      </c>
      <c r="N39" s="121">
        <f>N40+N42+N44</f>
        <v>89250000</v>
      </c>
      <c r="O39" s="122"/>
    </row>
    <row r="40" spans="2:15" ht="115.5" customHeight="1" x14ac:dyDescent="0.35">
      <c r="B40" s="115" t="s">
        <v>298</v>
      </c>
      <c r="C40" s="115" t="s">
        <v>659</v>
      </c>
      <c r="D40" s="127">
        <v>1</v>
      </c>
      <c r="E40" s="123">
        <v>1</v>
      </c>
      <c r="F40" s="124">
        <f>F41</f>
        <v>30000000</v>
      </c>
      <c r="G40" s="123">
        <v>1</v>
      </c>
      <c r="H40" s="124">
        <f>H41</f>
        <v>30000000</v>
      </c>
      <c r="I40" s="123">
        <v>1</v>
      </c>
      <c r="J40" s="124">
        <f>J41</f>
        <v>30000000</v>
      </c>
      <c r="K40" s="123">
        <v>1</v>
      </c>
      <c r="L40" s="124">
        <f>L41</f>
        <v>35000000</v>
      </c>
      <c r="M40" s="123">
        <v>1</v>
      </c>
      <c r="N40" s="124">
        <f>N41</f>
        <v>35000000</v>
      </c>
      <c r="O40" s="114"/>
    </row>
    <row r="41" spans="2:15" ht="102.5" customHeight="1" x14ac:dyDescent="0.35">
      <c r="B41" s="96" t="s">
        <v>301</v>
      </c>
      <c r="C41" s="96" t="s">
        <v>660</v>
      </c>
      <c r="D41" s="128" t="s">
        <v>358</v>
      </c>
      <c r="E41" s="128" t="s">
        <v>358</v>
      </c>
      <c r="F41" s="129">
        <v>30000000</v>
      </c>
      <c r="G41" s="128" t="s">
        <v>358</v>
      </c>
      <c r="H41" s="129">
        <v>30000000</v>
      </c>
      <c r="I41" s="128" t="s">
        <v>358</v>
      </c>
      <c r="J41" s="129">
        <v>30000000</v>
      </c>
      <c r="K41" s="128" t="s">
        <v>358</v>
      </c>
      <c r="L41" s="129">
        <v>35000000</v>
      </c>
      <c r="M41" s="128" t="s">
        <v>358</v>
      </c>
      <c r="N41" s="129">
        <v>35000000</v>
      </c>
      <c r="O41" s="117"/>
    </row>
    <row r="42" spans="2:15" ht="101.5" x14ac:dyDescent="0.35">
      <c r="B42" s="115" t="s">
        <v>302</v>
      </c>
      <c r="C42" s="115" t="s">
        <v>661</v>
      </c>
      <c r="D42" s="127">
        <v>1</v>
      </c>
      <c r="E42" s="127">
        <v>1</v>
      </c>
      <c r="F42" s="124">
        <f>F43</f>
        <v>20000000</v>
      </c>
      <c r="G42" s="127">
        <v>1</v>
      </c>
      <c r="H42" s="124">
        <f>H43</f>
        <v>25000000</v>
      </c>
      <c r="I42" s="127">
        <v>1</v>
      </c>
      <c r="J42" s="124">
        <f>J43</f>
        <v>30000000</v>
      </c>
      <c r="K42" s="127">
        <v>1</v>
      </c>
      <c r="L42" s="124">
        <f>L43</f>
        <v>30000000</v>
      </c>
      <c r="M42" s="127">
        <v>1</v>
      </c>
      <c r="N42" s="124">
        <f>N43</f>
        <v>30000000</v>
      </c>
      <c r="O42" s="114"/>
    </row>
    <row r="43" spans="2:15" ht="115.5" customHeight="1" x14ac:dyDescent="0.35">
      <c r="B43" s="96" t="s">
        <v>304</v>
      </c>
      <c r="C43" s="96" t="s">
        <v>662</v>
      </c>
      <c r="D43" s="128" t="s">
        <v>365</v>
      </c>
      <c r="E43" s="128" t="s">
        <v>361</v>
      </c>
      <c r="F43" s="129">
        <v>20000000</v>
      </c>
      <c r="G43" s="128" t="s">
        <v>361</v>
      </c>
      <c r="H43" s="129">
        <v>25000000</v>
      </c>
      <c r="I43" s="128" t="s">
        <v>361</v>
      </c>
      <c r="J43" s="129">
        <v>30000000</v>
      </c>
      <c r="K43" s="128" t="s">
        <v>361</v>
      </c>
      <c r="L43" s="129">
        <v>30000000</v>
      </c>
      <c r="M43" s="128" t="s">
        <v>361</v>
      </c>
      <c r="N43" s="129">
        <v>30000000</v>
      </c>
      <c r="O43" s="117"/>
    </row>
    <row r="44" spans="2:15" ht="116" x14ac:dyDescent="0.35">
      <c r="B44" s="115" t="s">
        <v>305</v>
      </c>
      <c r="C44" s="115" t="s">
        <v>663</v>
      </c>
      <c r="D44" s="127">
        <v>1</v>
      </c>
      <c r="E44" s="123">
        <v>1</v>
      </c>
      <c r="F44" s="124">
        <f>F45</f>
        <v>20000000</v>
      </c>
      <c r="G44" s="123">
        <v>1</v>
      </c>
      <c r="H44" s="124">
        <f>H45</f>
        <v>20000000</v>
      </c>
      <c r="I44" s="123">
        <v>1</v>
      </c>
      <c r="J44" s="124">
        <f>J45</f>
        <v>20000000</v>
      </c>
      <c r="K44" s="123">
        <v>1</v>
      </c>
      <c r="L44" s="124">
        <f>L45</f>
        <v>20000000</v>
      </c>
      <c r="M44" s="123">
        <v>1</v>
      </c>
      <c r="N44" s="124">
        <f>N45</f>
        <v>24250000</v>
      </c>
      <c r="O44" s="114"/>
    </row>
    <row r="45" spans="2:15" ht="116" x14ac:dyDescent="0.35">
      <c r="B45" s="96" t="s">
        <v>308</v>
      </c>
      <c r="C45" s="96" t="s">
        <v>664</v>
      </c>
      <c r="D45" s="128" t="s">
        <v>365</v>
      </c>
      <c r="E45" s="128" t="s">
        <v>361</v>
      </c>
      <c r="F45" s="129">
        <v>20000000</v>
      </c>
      <c r="G45" s="128" t="s">
        <v>361</v>
      </c>
      <c r="H45" s="129">
        <v>20000000</v>
      </c>
      <c r="I45" s="128" t="s">
        <v>361</v>
      </c>
      <c r="J45" s="129">
        <v>20000000</v>
      </c>
      <c r="K45" s="128" t="s">
        <v>361</v>
      </c>
      <c r="L45" s="129">
        <v>20000000</v>
      </c>
      <c r="M45" s="128" t="s">
        <v>361</v>
      </c>
      <c r="N45" s="129">
        <v>24250000</v>
      </c>
      <c r="O45" s="117"/>
    </row>
    <row r="46" spans="2:15" ht="88" customHeight="1" x14ac:dyDescent="0.35">
      <c r="B46" s="119" t="s">
        <v>665</v>
      </c>
      <c r="C46" s="119" t="s">
        <v>449</v>
      </c>
      <c r="D46" s="126">
        <v>1</v>
      </c>
      <c r="E46" s="126">
        <v>1</v>
      </c>
      <c r="F46" s="121">
        <f>F47</f>
        <v>70000000</v>
      </c>
      <c r="G46" s="126">
        <v>1</v>
      </c>
      <c r="H46" s="121">
        <f>H47</f>
        <v>75000000</v>
      </c>
      <c r="I46" s="126">
        <v>1</v>
      </c>
      <c r="J46" s="121">
        <f>J47</f>
        <v>80000000</v>
      </c>
      <c r="K46" s="126">
        <v>1</v>
      </c>
      <c r="L46" s="121">
        <f>L47</f>
        <v>85000000</v>
      </c>
      <c r="M46" s="126">
        <v>1</v>
      </c>
      <c r="N46" s="121">
        <f>N47</f>
        <v>89250000</v>
      </c>
      <c r="O46" s="122"/>
    </row>
    <row r="47" spans="2:15" ht="104" customHeight="1" x14ac:dyDescent="0.35">
      <c r="B47" s="115" t="s">
        <v>310</v>
      </c>
      <c r="C47" s="115" t="s">
        <v>666</v>
      </c>
      <c r="D47" s="123">
        <v>1</v>
      </c>
      <c r="E47" s="123">
        <v>1</v>
      </c>
      <c r="F47" s="124">
        <f>SUM(F48:F49)</f>
        <v>70000000</v>
      </c>
      <c r="G47" s="123">
        <v>1</v>
      </c>
      <c r="H47" s="124">
        <f>SUM(H48:H49)</f>
        <v>75000000</v>
      </c>
      <c r="I47" s="123">
        <v>1</v>
      </c>
      <c r="J47" s="124">
        <f>SUM(J48:J49)</f>
        <v>80000000</v>
      </c>
      <c r="K47" s="123">
        <v>1</v>
      </c>
      <c r="L47" s="124">
        <f>SUM(L48:L49)</f>
        <v>85000000</v>
      </c>
      <c r="M47" s="123">
        <v>1</v>
      </c>
      <c r="N47" s="124">
        <f>SUM(N48:N49)</f>
        <v>89250000</v>
      </c>
      <c r="O47" s="114"/>
    </row>
    <row r="48" spans="2:15" ht="129.5" customHeight="1" x14ac:dyDescent="0.35">
      <c r="B48" s="96" t="s">
        <v>339</v>
      </c>
      <c r="C48" s="96" t="s">
        <v>668</v>
      </c>
      <c r="D48" s="130" t="s">
        <v>367</v>
      </c>
      <c r="E48" s="128" t="s">
        <v>367</v>
      </c>
      <c r="F48" s="129">
        <v>50000000</v>
      </c>
      <c r="G48" s="128" t="s">
        <v>367</v>
      </c>
      <c r="H48" s="129">
        <v>50000000</v>
      </c>
      <c r="I48" s="128" t="s">
        <v>367</v>
      </c>
      <c r="J48" s="129">
        <v>55000000</v>
      </c>
      <c r="K48" s="128" t="s">
        <v>367</v>
      </c>
      <c r="L48" s="129">
        <v>55000000</v>
      </c>
      <c r="M48" s="128" t="s">
        <v>367</v>
      </c>
      <c r="N48" s="129">
        <v>59250000</v>
      </c>
      <c r="O48" s="117"/>
    </row>
    <row r="49" spans="2:15" ht="100.5" customHeight="1" x14ac:dyDescent="0.35">
      <c r="B49" s="96" t="s">
        <v>390</v>
      </c>
      <c r="C49" s="96" t="s">
        <v>669</v>
      </c>
      <c r="D49" s="128" t="s">
        <v>361</v>
      </c>
      <c r="E49" s="128" t="s">
        <v>453</v>
      </c>
      <c r="F49" s="129">
        <v>20000000</v>
      </c>
      <c r="G49" s="128" t="s">
        <v>453</v>
      </c>
      <c r="H49" s="129">
        <v>25000000</v>
      </c>
      <c r="I49" s="128" t="s">
        <v>453</v>
      </c>
      <c r="J49" s="129">
        <v>25000000</v>
      </c>
      <c r="K49" s="128" t="s">
        <v>453</v>
      </c>
      <c r="L49" s="129">
        <v>30000000</v>
      </c>
      <c r="M49" s="128" t="s">
        <v>453</v>
      </c>
      <c r="N49" s="129">
        <v>30000000</v>
      </c>
      <c r="O49" s="117"/>
    </row>
    <row r="50" spans="2:15" ht="101" customHeight="1" x14ac:dyDescent="0.35">
      <c r="B50" s="119" t="s">
        <v>670</v>
      </c>
      <c r="C50" s="210" t="s">
        <v>500</v>
      </c>
      <c r="D50" s="222">
        <v>0.9929</v>
      </c>
      <c r="E50" s="222">
        <v>0.99639999999999995</v>
      </c>
      <c r="F50" s="121">
        <f>F51+F53</f>
        <v>70000000</v>
      </c>
      <c r="G50" s="222">
        <v>0.99709999999999999</v>
      </c>
      <c r="H50" s="121">
        <f>H51+H53</f>
        <v>75000000</v>
      </c>
      <c r="I50" s="222">
        <v>0.99790000000000001</v>
      </c>
      <c r="J50" s="121">
        <f>J51+J53</f>
        <v>80000000</v>
      </c>
      <c r="K50" s="222">
        <v>0.99860000000000004</v>
      </c>
      <c r="L50" s="121">
        <f>L51+L53</f>
        <v>85000000</v>
      </c>
      <c r="M50" s="222">
        <v>0.99929999999999997</v>
      </c>
      <c r="N50" s="121">
        <f>N51+N53</f>
        <v>90000000</v>
      </c>
      <c r="O50" s="122"/>
    </row>
    <row r="51" spans="2:15" ht="87" x14ac:dyDescent="0.35">
      <c r="B51" s="115" t="s">
        <v>375</v>
      </c>
      <c r="C51" s="115" t="s">
        <v>671</v>
      </c>
      <c r="D51" s="123">
        <v>1</v>
      </c>
      <c r="E51" s="123">
        <v>1</v>
      </c>
      <c r="F51" s="124">
        <f>F52</f>
        <v>50000000</v>
      </c>
      <c r="G51" s="123">
        <v>1</v>
      </c>
      <c r="H51" s="124">
        <f>H52</f>
        <v>55000000</v>
      </c>
      <c r="I51" s="123">
        <v>1</v>
      </c>
      <c r="J51" s="124">
        <f>J52</f>
        <v>60000000</v>
      </c>
      <c r="K51" s="123">
        <v>1</v>
      </c>
      <c r="L51" s="124">
        <f>L52</f>
        <v>60000000</v>
      </c>
      <c r="M51" s="123">
        <v>1</v>
      </c>
      <c r="N51" s="124">
        <f>N52</f>
        <v>60000000</v>
      </c>
      <c r="O51" s="114"/>
    </row>
    <row r="52" spans="2:15" ht="159.5" x14ac:dyDescent="0.35">
      <c r="B52" s="96" t="s">
        <v>374</v>
      </c>
      <c r="C52" s="96" t="s">
        <v>672</v>
      </c>
      <c r="D52" s="128" t="s">
        <v>361</v>
      </c>
      <c r="E52" s="128" t="s">
        <v>361</v>
      </c>
      <c r="F52" s="129">
        <v>50000000</v>
      </c>
      <c r="G52" s="128" t="s">
        <v>361</v>
      </c>
      <c r="H52" s="129">
        <v>55000000</v>
      </c>
      <c r="I52" s="128" t="s">
        <v>361</v>
      </c>
      <c r="J52" s="129">
        <v>60000000</v>
      </c>
      <c r="K52" s="128" t="s">
        <v>361</v>
      </c>
      <c r="L52" s="129">
        <v>60000000</v>
      </c>
      <c r="M52" s="128" t="s">
        <v>361</v>
      </c>
      <c r="N52" s="129">
        <v>60000000</v>
      </c>
      <c r="O52" s="117"/>
    </row>
    <row r="53" spans="2:15" ht="116" x14ac:dyDescent="0.35">
      <c r="B53" s="207" t="s">
        <v>479</v>
      </c>
      <c r="C53" s="207" t="s">
        <v>673</v>
      </c>
      <c r="D53" s="211" t="s">
        <v>365</v>
      </c>
      <c r="E53" s="212">
        <v>1</v>
      </c>
      <c r="F53" s="124">
        <f>F54</f>
        <v>20000000</v>
      </c>
      <c r="G53" s="212">
        <v>1</v>
      </c>
      <c r="H53" s="124">
        <f>H54</f>
        <v>20000000</v>
      </c>
      <c r="I53" s="212">
        <v>1</v>
      </c>
      <c r="J53" s="124">
        <f>J54</f>
        <v>20000000</v>
      </c>
      <c r="K53" s="212">
        <v>1</v>
      </c>
      <c r="L53" s="124">
        <f>L54</f>
        <v>25000000</v>
      </c>
      <c r="M53" s="212">
        <v>1</v>
      </c>
      <c r="N53" s="124">
        <f>N54</f>
        <v>30000000</v>
      </c>
      <c r="O53" s="114"/>
    </row>
    <row r="54" spans="2:15" ht="188.5" customHeight="1" x14ac:dyDescent="0.35">
      <c r="B54" s="215" t="s">
        <v>482</v>
      </c>
      <c r="C54" s="215" t="s">
        <v>674</v>
      </c>
      <c r="D54" s="214" t="s">
        <v>365</v>
      </c>
      <c r="E54" s="214" t="s">
        <v>453</v>
      </c>
      <c r="F54" s="218">
        <v>20000000</v>
      </c>
      <c r="G54" s="214" t="s">
        <v>453</v>
      </c>
      <c r="H54" s="218">
        <v>20000000</v>
      </c>
      <c r="I54" s="214" t="s">
        <v>453</v>
      </c>
      <c r="J54" s="218">
        <v>20000000</v>
      </c>
      <c r="K54" s="214" t="s">
        <v>453</v>
      </c>
      <c r="L54" s="218">
        <v>25000000</v>
      </c>
      <c r="M54" s="214" t="s">
        <v>453</v>
      </c>
      <c r="N54" s="218">
        <v>30000000</v>
      </c>
      <c r="O54" s="117"/>
    </row>
    <row r="55" spans="2:15" ht="89.5" customHeight="1" x14ac:dyDescent="0.35">
      <c r="B55" s="119" t="s">
        <v>688</v>
      </c>
      <c r="C55" s="119" t="s">
        <v>315</v>
      </c>
      <c r="D55" s="222">
        <v>0.99229999999999996</v>
      </c>
      <c r="E55" s="222">
        <v>0.99639999999999995</v>
      </c>
      <c r="F55" s="121">
        <f>F56</f>
        <v>70000000</v>
      </c>
      <c r="G55" s="222">
        <v>0.99709999999999999</v>
      </c>
      <c r="H55" s="121">
        <f>H56</f>
        <v>75000000</v>
      </c>
      <c r="I55" s="222">
        <v>0.99790000000000001</v>
      </c>
      <c r="J55" s="121">
        <f>J56</f>
        <v>80000000</v>
      </c>
      <c r="K55" s="222">
        <v>0.99860000000000004</v>
      </c>
      <c r="L55" s="121">
        <f>L56</f>
        <v>85000000</v>
      </c>
      <c r="M55" s="222">
        <v>0.99929999999999997</v>
      </c>
      <c r="N55" s="121">
        <f>N56</f>
        <v>90000000</v>
      </c>
      <c r="O55" s="122"/>
    </row>
    <row r="56" spans="2:15" ht="130.5" x14ac:dyDescent="0.35">
      <c r="B56" s="107" t="s">
        <v>317</v>
      </c>
      <c r="C56" s="107" t="s">
        <v>675</v>
      </c>
      <c r="D56" s="123">
        <v>1</v>
      </c>
      <c r="E56" s="123">
        <v>1</v>
      </c>
      <c r="F56" s="124">
        <f>SUM(F57:F58)</f>
        <v>70000000</v>
      </c>
      <c r="G56" s="123">
        <v>1</v>
      </c>
      <c r="H56" s="124">
        <f>SUM(H57:H58)</f>
        <v>75000000</v>
      </c>
      <c r="I56" s="123">
        <v>1</v>
      </c>
      <c r="J56" s="124">
        <f>SUM(J57:J58)</f>
        <v>80000000</v>
      </c>
      <c r="K56" s="123">
        <v>1</v>
      </c>
      <c r="L56" s="124">
        <f>SUM(L57:L58)</f>
        <v>85000000</v>
      </c>
      <c r="M56" s="123">
        <v>1</v>
      </c>
      <c r="N56" s="124">
        <f>SUM(N57:N58)</f>
        <v>90000000</v>
      </c>
      <c r="O56" s="131"/>
    </row>
    <row r="57" spans="2:15" ht="377" x14ac:dyDescent="0.35">
      <c r="B57" s="96" t="s">
        <v>345</v>
      </c>
      <c r="C57" s="96" t="s">
        <v>676</v>
      </c>
      <c r="D57" s="128" t="s">
        <v>368</v>
      </c>
      <c r="E57" s="128" t="s">
        <v>368</v>
      </c>
      <c r="F57" s="129">
        <v>65000000</v>
      </c>
      <c r="G57" s="128" t="s">
        <v>368</v>
      </c>
      <c r="H57" s="129">
        <v>70000000</v>
      </c>
      <c r="I57" s="128" t="s">
        <v>368</v>
      </c>
      <c r="J57" s="129">
        <v>75000000</v>
      </c>
      <c r="K57" s="128" t="s">
        <v>368</v>
      </c>
      <c r="L57" s="129">
        <v>75000000</v>
      </c>
      <c r="M57" s="128" t="s">
        <v>368</v>
      </c>
      <c r="N57" s="129">
        <v>80000000</v>
      </c>
      <c r="O57" s="103"/>
    </row>
    <row r="58" spans="2:15" ht="158.5" customHeight="1" x14ac:dyDescent="0.35">
      <c r="B58" s="96" t="s">
        <v>369</v>
      </c>
      <c r="C58" s="96" t="s">
        <v>677</v>
      </c>
      <c r="D58" s="132" t="s">
        <v>365</v>
      </c>
      <c r="E58" s="128" t="s">
        <v>376</v>
      </c>
      <c r="F58" s="129">
        <v>5000000</v>
      </c>
      <c r="G58" s="128" t="s">
        <v>376</v>
      </c>
      <c r="H58" s="129">
        <v>5000000</v>
      </c>
      <c r="I58" s="128" t="s">
        <v>376</v>
      </c>
      <c r="J58" s="129">
        <v>5000000</v>
      </c>
      <c r="K58" s="128" t="s">
        <v>376</v>
      </c>
      <c r="L58" s="129">
        <v>10000000</v>
      </c>
      <c r="M58" s="128" t="s">
        <v>376</v>
      </c>
      <c r="N58" s="129">
        <v>10000000</v>
      </c>
      <c r="O58" s="103"/>
    </row>
    <row r="59" spans="2:15" ht="101.5" x14ac:dyDescent="0.35">
      <c r="B59" s="119" t="s">
        <v>678</v>
      </c>
      <c r="C59" s="210" t="s">
        <v>689</v>
      </c>
      <c r="D59" s="222">
        <v>0.34839999999999999</v>
      </c>
      <c r="E59" s="222">
        <v>0.3589</v>
      </c>
      <c r="F59" s="121">
        <f>F60</f>
        <v>70000000</v>
      </c>
      <c r="G59" s="222">
        <v>0.3972</v>
      </c>
      <c r="H59" s="121">
        <f>H60</f>
        <v>75000000</v>
      </c>
      <c r="I59" s="222">
        <v>0.4042</v>
      </c>
      <c r="J59" s="121">
        <f>J60</f>
        <v>80000000</v>
      </c>
      <c r="K59" s="222">
        <v>0.43209999999999998</v>
      </c>
      <c r="L59" s="121">
        <f>L60</f>
        <v>85000000</v>
      </c>
      <c r="M59" s="222">
        <v>0.45989999999999998</v>
      </c>
      <c r="N59" s="121">
        <f>N60</f>
        <v>90000000</v>
      </c>
      <c r="O59" s="133"/>
    </row>
    <row r="60" spans="2:15" ht="61" customHeight="1" x14ac:dyDescent="0.35">
      <c r="B60" s="107" t="s">
        <v>321</v>
      </c>
      <c r="C60" s="107" t="s">
        <v>679</v>
      </c>
      <c r="D60" s="134">
        <v>70</v>
      </c>
      <c r="E60" s="134">
        <v>71</v>
      </c>
      <c r="F60" s="124">
        <f>SUM(F61:F65)</f>
        <v>70000000</v>
      </c>
      <c r="G60" s="134">
        <v>72</v>
      </c>
      <c r="H60" s="124">
        <f>SUM(H61:H65)</f>
        <v>75000000</v>
      </c>
      <c r="I60" s="134">
        <v>73</v>
      </c>
      <c r="J60" s="124">
        <f>SUM(J61:J65)</f>
        <v>80000000</v>
      </c>
      <c r="K60" s="134">
        <v>74</v>
      </c>
      <c r="L60" s="124">
        <f>SUM(L61:L65)</f>
        <v>85000000</v>
      </c>
      <c r="M60" s="134">
        <v>75</v>
      </c>
      <c r="N60" s="124">
        <f>SUM(N61:N65)</f>
        <v>90000000</v>
      </c>
      <c r="O60" s="131"/>
    </row>
    <row r="61" spans="2:15" ht="100" customHeight="1" x14ac:dyDescent="0.35">
      <c r="B61" s="96" t="s">
        <v>324</v>
      </c>
      <c r="C61" s="96" t="s">
        <v>680</v>
      </c>
      <c r="D61" s="128" t="s">
        <v>356</v>
      </c>
      <c r="E61" s="128" t="s">
        <v>356</v>
      </c>
      <c r="F61" s="129">
        <v>20000000</v>
      </c>
      <c r="G61" s="128" t="s">
        <v>356</v>
      </c>
      <c r="H61" s="129">
        <v>20000000</v>
      </c>
      <c r="I61" s="128" t="s">
        <v>356</v>
      </c>
      <c r="J61" s="129">
        <v>20000000</v>
      </c>
      <c r="K61" s="128" t="s">
        <v>356</v>
      </c>
      <c r="L61" s="129">
        <v>25000000</v>
      </c>
      <c r="M61" s="128" t="s">
        <v>356</v>
      </c>
      <c r="N61" s="129">
        <v>30000000</v>
      </c>
      <c r="O61" s="103"/>
    </row>
    <row r="62" spans="2:15" ht="116" x14ac:dyDescent="0.35">
      <c r="B62" s="96" t="s">
        <v>366</v>
      </c>
      <c r="C62" s="96" t="s">
        <v>681</v>
      </c>
      <c r="D62" s="128" t="s">
        <v>364</v>
      </c>
      <c r="E62" s="128" t="s">
        <v>364</v>
      </c>
      <c r="F62" s="129">
        <v>20000000</v>
      </c>
      <c r="G62" s="128" t="s">
        <v>364</v>
      </c>
      <c r="H62" s="129">
        <v>20000000</v>
      </c>
      <c r="I62" s="128" t="s">
        <v>364</v>
      </c>
      <c r="J62" s="129">
        <v>20000000</v>
      </c>
      <c r="K62" s="128" t="s">
        <v>364</v>
      </c>
      <c r="L62" s="129">
        <v>25000000</v>
      </c>
      <c r="M62" s="128" t="s">
        <v>364</v>
      </c>
      <c r="N62" s="129">
        <v>25000000</v>
      </c>
      <c r="O62" s="103"/>
    </row>
    <row r="63" spans="2:15" ht="101.5" x14ac:dyDescent="0.35">
      <c r="B63" s="96" t="s">
        <v>330</v>
      </c>
      <c r="C63" s="96" t="s">
        <v>682</v>
      </c>
      <c r="D63" s="128" t="s">
        <v>364</v>
      </c>
      <c r="E63" s="128" t="s">
        <v>364</v>
      </c>
      <c r="F63" s="129">
        <v>10000000</v>
      </c>
      <c r="G63" s="128" t="s">
        <v>364</v>
      </c>
      <c r="H63" s="129">
        <v>10000000</v>
      </c>
      <c r="I63" s="128" t="s">
        <v>364</v>
      </c>
      <c r="J63" s="129">
        <v>10000000</v>
      </c>
      <c r="K63" s="128" t="s">
        <v>364</v>
      </c>
      <c r="L63" s="129">
        <v>15000000</v>
      </c>
      <c r="M63" s="128" t="s">
        <v>364</v>
      </c>
      <c r="N63" s="129">
        <v>15000000</v>
      </c>
      <c r="O63" s="103"/>
    </row>
    <row r="64" spans="2:15" ht="101.5" x14ac:dyDescent="0.35">
      <c r="B64" s="96" t="s">
        <v>686</v>
      </c>
      <c r="C64" s="96" t="s">
        <v>683</v>
      </c>
      <c r="D64" s="128" t="s">
        <v>364</v>
      </c>
      <c r="E64" s="128" t="s">
        <v>364</v>
      </c>
      <c r="F64" s="129">
        <v>10000000</v>
      </c>
      <c r="G64" s="128" t="s">
        <v>364</v>
      </c>
      <c r="H64" s="129">
        <v>15000000</v>
      </c>
      <c r="I64" s="128" t="s">
        <v>364</v>
      </c>
      <c r="J64" s="129">
        <v>20000000</v>
      </c>
      <c r="K64" s="128" t="s">
        <v>364</v>
      </c>
      <c r="L64" s="129">
        <v>10000000</v>
      </c>
      <c r="M64" s="128" t="s">
        <v>364</v>
      </c>
      <c r="N64" s="129">
        <v>10000000</v>
      </c>
      <c r="O64" s="103"/>
    </row>
    <row r="65" spans="1:15" ht="101.5" x14ac:dyDescent="0.35">
      <c r="B65" s="96" t="s">
        <v>685</v>
      </c>
      <c r="C65" s="96" t="s">
        <v>684</v>
      </c>
      <c r="D65" s="128" t="s">
        <v>364</v>
      </c>
      <c r="E65" s="128" t="s">
        <v>364</v>
      </c>
      <c r="F65" s="129">
        <v>10000000</v>
      </c>
      <c r="G65" s="128" t="s">
        <v>364</v>
      </c>
      <c r="H65" s="129">
        <v>10000000</v>
      </c>
      <c r="I65" s="128" t="s">
        <v>364</v>
      </c>
      <c r="J65" s="129">
        <v>10000000</v>
      </c>
      <c r="K65" s="128" t="s">
        <v>364</v>
      </c>
      <c r="L65" s="129">
        <v>10000000</v>
      </c>
      <c r="M65" s="128" t="s">
        <v>364</v>
      </c>
      <c r="N65" s="129">
        <v>10000000</v>
      </c>
      <c r="O65" s="103"/>
    </row>
    <row r="66" spans="1:15" x14ac:dyDescent="0.35">
      <c r="B66" s="116"/>
      <c r="C66" s="116"/>
      <c r="D66" s="156"/>
      <c r="E66" s="156"/>
      <c r="F66" s="286"/>
      <c r="G66" s="156"/>
      <c r="H66" s="286"/>
      <c r="I66" s="156"/>
      <c r="J66" s="286"/>
      <c r="K66" s="156"/>
      <c r="L66" s="286"/>
      <c r="M66" s="156"/>
      <c r="N66" s="286"/>
    </row>
    <row r="67" spans="1:15" x14ac:dyDescent="0.35">
      <c r="B67" s="98" t="s">
        <v>3</v>
      </c>
    </row>
    <row r="68" spans="1:15" x14ac:dyDescent="0.35">
      <c r="B68" s="98" t="s">
        <v>5</v>
      </c>
      <c r="C68" s="98" t="s">
        <v>79</v>
      </c>
    </row>
    <row r="69" spans="1:15" x14ac:dyDescent="0.35">
      <c r="B69" s="98" t="s">
        <v>6</v>
      </c>
      <c r="C69" s="98" t="s">
        <v>82</v>
      </c>
    </row>
    <row r="70" spans="1:15" x14ac:dyDescent="0.35">
      <c r="B70" s="98" t="s">
        <v>7</v>
      </c>
      <c r="C70" s="98" t="s">
        <v>47</v>
      </c>
    </row>
    <row r="71" spans="1:15" x14ac:dyDescent="0.35">
      <c r="B71" s="98" t="s">
        <v>83</v>
      </c>
      <c r="C71" s="98" t="s">
        <v>84</v>
      </c>
    </row>
    <row r="72" spans="1:15" x14ac:dyDescent="0.35">
      <c r="B72" s="98" t="s">
        <v>85</v>
      </c>
      <c r="C72" s="98" t="s">
        <v>33</v>
      </c>
    </row>
    <row r="73" spans="1:15" x14ac:dyDescent="0.35">
      <c r="B73" s="98" t="s">
        <v>86</v>
      </c>
      <c r="C73" s="98" t="s">
        <v>94</v>
      </c>
    </row>
    <row r="75" spans="1:15" x14ac:dyDescent="0.35">
      <c r="B75" s="135" t="s">
        <v>123</v>
      </c>
    </row>
    <row r="76" spans="1:15" ht="89" customHeight="1" x14ac:dyDescent="0.35">
      <c r="A76" s="111" t="s">
        <v>67</v>
      </c>
      <c r="B76" s="111" t="s">
        <v>95</v>
      </c>
      <c r="C76" s="111" t="s">
        <v>96</v>
      </c>
      <c r="D76" s="111" t="s">
        <v>97</v>
      </c>
      <c r="E76" s="111" t="s">
        <v>75</v>
      </c>
    </row>
    <row r="77" spans="1:15" x14ac:dyDescent="0.35">
      <c r="A77" s="111">
        <v>1</v>
      </c>
      <c r="B77" s="111">
        <v>2</v>
      </c>
      <c r="C77" s="111">
        <v>3</v>
      </c>
      <c r="D77" s="111">
        <v>4</v>
      </c>
      <c r="E77" s="111">
        <v>5</v>
      </c>
    </row>
    <row r="78" spans="1:15" x14ac:dyDescent="0.35">
      <c r="A78" s="103"/>
      <c r="B78" s="103"/>
      <c r="C78" s="103"/>
      <c r="D78" s="103"/>
      <c r="E78" s="103"/>
    </row>
    <row r="79" spans="1:15" ht="188.5" x14ac:dyDescent="0.35">
      <c r="A79" s="213"/>
      <c r="B79" s="208" t="s">
        <v>297</v>
      </c>
      <c r="C79" s="208" t="s">
        <v>444</v>
      </c>
      <c r="D79" s="206" t="s">
        <v>302</v>
      </c>
      <c r="E79" s="213"/>
    </row>
    <row r="80" spans="1:15" ht="116" x14ac:dyDescent="0.35">
      <c r="A80" s="214"/>
      <c r="B80" s="215"/>
      <c r="C80" s="216"/>
      <c r="D80" s="202" t="s">
        <v>304</v>
      </c>
      <c r="E80" s="216"/>
    </row>
    <row r="81" spans="1:5" ht="101.5" x14ac:dyDescent="0.35">
      <c r="A81" s="213"/>
      <c r="B81" s="213"/>
      <c r="C81" s="213"/>
      <c r="D81" s="206" t="s">
        <v>305</v>
      </c>
      <c r="E81" s="213"/>
    </row>
    <row r="82" spans="1:5" ht="145" x14ac:dyDescent="0.35">
      <c r="A82" s="213"/>
      <c r="B82" s="213"/>
      <c r="C82" s="213"/>
      <c r="D82" s="202" t="s">
        <v>308</v>
      </c>
      <c r="E82" s="213"/>
    </row>
    <row r="83" spans="1:5" ht="53" customHeight="1" x14ac:dyDescent="0.35">
      <c r="A83" s="213">
        <v>2</v>
      </c>
      <c r="B83" s="208" t="s">
        <v>309</v>
      </c>
      <c r="C83" s="208" t="s">
        <v>448</v>
      </c>
      <c r="D83" s="206" t="s">
        <v>310</v>
      </c>
      <c r="E83" s="213"/>
    </row>
    <row r="84" spans="1:5" ht="159.5" x14ac:dyDescent="0.35">
      <c r="A84" s="213"/>
      <c r="B84" s="213"/>
      <c r="C84" s="213"/>
      <c r="D84" s="202" t="s">
        <v>339</v>
      </c>
      <c r="E84" s="213"/>
    </row>
    <row r="85" spans="1:5" ht="116" x14ac:dyDescent="0.35">
      <c r="A85" s="213"/>
      <c r="B85" s="213"/>
      <c r="C85" s="213"/>
      <c r="D85" s="202" t="s">
        <v>390</v>
      </c>
      <c r="E85" s="213"/>
    </row>
    <row r="86" spans="1:5" ht="116" x14ac:dyDescent="0.35">
      <c r="A86" s="213"/>
      <c r="B86" s="208" t="s">
        <v>312</v>
      </c>
      <c r="C86" s="208" t="s">
        <v>445</v>
      </c>
      <c r="D86" s="206" t="s">
        <v>313</v>
      </c>
      <c r="E86" s="213"/>
    </row>
    <row r="87" spans="1:5" ht="188.5" x14ac:dyDescent="0.35">
      <c r="A87" s="213"/>
      <c r="B87" s="213"/>
      <c r="C87" s="213"/>
      <c r="D87" s="202" t="s">
        <v>374</v>
      </c>
      <c r="E87" s="213"/>
    </row>
    <row r="88" spans="1:5" ht="130.5" x14ac:dyDescent="0.35">
      <c r="A88" s="213"/>
      <c r="B88" s="208" t="s">
        <v>316</v>
      </c>
      <c r="C88" s="208" t="s">
        <v>446</v>
      </c>
      <c r="D88" s="206" t="s">
        <v>317</v>
      </c>
      <c r="E88" s="213"/>
    </row>
    <row r="89" spans="1:5" ht="409.5" x14ac:dyDescent="0.35">
      <c r="A89" s="213"/>
      <c r="B89" s="213"/>
      <c r="C89" s="213"/>
      <c r="D89" s="202" t="s">
        <v>504</v>
      </c>
      <c r="E89" s="213"/>
    </row>
    <row r="90" spans="1:5" ht="145" x14ac:dyDescent="0.35">
      <c r="A90" s="213"/>
      <c r="B90" s="208" t="s">
        <v>320</v>
      </c>
      <c r="C90" s="208" t="s">
        <v>447</v>
      </c>
      <c r="D90" s="206" t="s">
        <v>503</v>
      </c>
      <c r="E90" s="213"/>
    </row>
    <row r="91" spans="1:5" ht="72.5" x14ac:dyDescent="0.35">
      <c r="A91" s="213"/>
      <c r="B91" s="213"/>
      <c r="C91" s="213"/>
      <c r="D91" s="202" t="s">
        <v>502</v>
      </c>
      <c r="E91" s="213"/>
    </row>
    <row r="92" spans="1:5" ht="101.5" x14ac:dyDescent="0.35">
      <c r="A92" s="213"/>
      <c r="B92" s="213"/>
      <c r="C92" s="213"/>
      <c r="D92" s="202" t="s">
        <v>366</v>
      </c>
      <c r="E92" s="213"/>
    </row>
    <row r="93" spans="1:5" x14ac:dyDescent="0.35">
      <c r="A93" s="103"/>
      <c r="B93" s="103"/>
      <c r="C93" s="103"/>
      <c r="D93" s="103"/>
      <c r="E93" s="103"/>
    </row>
    <row r="95" spans="1:5" x14ac:dyDescent="0.35">
      <c r="B95" s="98" t="s">
        <v>3</v>
      </c>
    </row>
    <row r="96" spans="1:5" x14ac:dyDescent="0.35">
      <c r="B96" s="98" t="s">
        <v>5</v>
      </c>
      <c r="C96" s="98" t="s">
        <v>98</v>
      </c>
    </row>
    <row r="97" spans="2:3" x14ac:dyDescent="0.35">
      <c r="B97" s="98" t="s">
        <v>6</v>
      </c>
      <c r="C97" s="98" t="s">
        <v>99</v>
      </c>
    </row>
    <row r="98" spans="2:3" x14ac:dyDescent="0.35">
      <c r="B98" s="98" t="s">
        <v>7</v>
      </c>
      <c r="C98" s="98" t="s">
        <v>100</v>
      </c>
    </row>
    <row r="99" spans="2:3" x14ac:dyDescent="0.35">
      <c r="B99" s="98" t="s">
        <v>8</v>
      </c>
      <c r="C99" s="98" t="s">
        <v>101</v>
      </c>
    </row>
    <row r="100" spans="2:3" x14ac:dyDescent="0.35">
      <c r="B100" s="98" t="s">
        <v>9</v>
      </c>
      <c r="C100" s="98" t="s">
        <v>94</v>
      </c>
    </row>
  </sheetData>
  <mergeCells count="10">
    <mergeCell ref="B2:B4"/>
    <mergeCell ref="C2:C4"/>
    <mergeCell ref="D2:D4"/>
    <mergeCell ref="E2:N2"/>
    <mergeCell ref="O2:O4"/>
    <mergeCell ref="E3:F3"/>
    <mergeCell ref="K3:L3"/>
    <mergeCell ref="M3:N3"/>
    <mergeCell ref="G3:H3"/>
    <mergeCell ref="I3:J3"/>
  </mergeCells>
  <phoneticPr fontId="28" type="noConversion"/>
  <printOptions horizontalCentered="1"/>
  <pageMargins left="0" right="0" top="0.74803149606299213" bottom="0.74803149606299213" header="0.31496062992125984" footer="0.31496062992125984"/>
  <pageSetup paperSize="258" scale="75" orientation="landscape" horizontalDpi="0" verticalDpi="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3A1D-19B6-496D-8751-F5B088CDB0DC}">
  <dimension ref="B1:F25"/>
  <sheetViews>
    <sheetView zoomScale="70" zoomScaleNormal="70" workbookViewId="0">
      <selection activeCell="G11" sqref="G11"/>
    </sheetView>
  </sheetViews>
  <sheetFormatPr defaultColWidth="8.81640625" defaultRowHeight="31.5" customHeight="1" x14ac:dyDescent="0.35"/>
  <cols>
    <col min="1" max="1" width="3.90625" style="98" customWidth="1"/>
    <col min="2" max="2" width="4" style="296" customWidth="1"/>
    <col min="3" max="4" width="26.08984375" style="98" customWidth="1"/>
    <col min="5" max="5" width="47.81640625" style="98" customWidth="1"/>
    <col min="6" max="6" width="15.26953125" style="98" customWidth="1"/>
    <col min="7" max="7" width="35.7265625" style="98" customWidth="1"/>
    <col min="8" max="8" width="33.26953125" style="98" customWidth="1"/>
    <col min="9" max="9" width="32.26953125" style="98" customWidth="1"/>
    <col min="10" max="10" width="13.54296875" style="98" bestFit="1" customWidth="1"/>
    <col min="11" max="11" width="34.6328125" style="98" customWidth="1"/>
    <col min="12" max="12" width="13.54296875" style="98" bestFit="1" customWidth="1"/>
    <col min="13" max="13" width="21.81640625" style="98" customWidth="1"/>
    <col min="14" max="14" width="13.54296875" style="98" bestFit="1" customWidth="1"/>
    <col min="15" max="15" width="21.81640625" style="98" customWidth="1"/>
    <col min="16" max="16384" width="8.81640625" style="98"/>
  </cols>
  <sheetData>
    <row r="1" spans="2:6" ht="31.5" customHeight="1" x14ac:dyDescent="0.35">
      <c r="C1" s="135" t="s">
        <v>123</v>
      </c>
    </row>
    <row r="2" spans="2:6" ht="14.5" x14ac:dyDescent="0.35">
      <c r="B2" s="111" t="s">
        <v>67</v>
      </c>
      <c r="C2" s="111" t="s">
        <v>95</v>
      </c>
      <c r="D2" s="111" t="s">
        <v>96</v>
      </c>
      <c r="E2" s="111" t="s">
        <v>97</v>
      </c>
      <c r="F2" s="111" t="s">
        <v>75</v>
      </c>
    </row>
    <row r="3" spans="2:6" ht="14.5" x14ac:dyDescent="0.35">
      <c r="B3" s="111">
        <v>1</v>
      </c>
      <c r="C3" s="111">
        <v>2</v>
      </c>
      <c r="D3" s="111">
        <v>3</v>
      </c>
      <c r="E3" s="111">
        <v>4</v>
      </c>
      <c r="F3" s="111">
        <v>5</v>
      </c>
    </row>
    <row r="4" spans="2:6" ht="31.5" customHeight="1" x14ac:dyDescent="0.35">
      <c r="B4" s="297"/>
      <c r="C4" s="103"/>
      <c r="D4" s="103"/>
      <c r="E4" s="103"/>
      <c r="F4" s="103"/>
    </row>
    <row r="5" spans="2:6" ht="31.5" customHeight="1" x14ac:dyDescent="0.35">
      <c r="B5" s="214">
        <v>1</v>
      </c>
      <c r="C5" s="295" t="s">
        <v>297</v>
      </c>
      <c r="D5" s="295" t="s">
        <v>516</v>
      </c>
      <c r="E5" s="206" t="s">
        <v>302</v>
      </c>
      <c r="F5" s="213"/>
    </row>
    <row r="6" spans="2:6" ht="31.5" customHeight="1" x14ac:dyDescent="0.35">
      <c r="B6" s="214"/>
      <c r="C6" s="215"/>
      <c r="D6" s="216"/>
      <c r="E6" s="202" t="s">
        <v>304</v>
      </c>
      <c r="F6" s="216"/>
    </row>
    <row r="7" spans="2:6" ht="31.5" customHeight="1" x14ac:dyDescent="0.35">
      <c r="B7" s="214"/>
      <c r="C7" s="213"/>
      <c r="D7" s="213"/>
      <c r="E7" s="206" t="s">
        <v>305</v>
      </c>
      <c r="F7" s="213"/>
    </row>
    <row r="8" spans="2:6" ht="31.5" customHeight="1" x14ac:dyDescent="0.35">
      <c r="B8" s="214"/>
      <c r="C8" s="213"/>
      <c r="D8" s="213"/>
      <c r="E8" s="202" t="s">
        <v>308</v>
      </c>
      <c r="F8" s="213"/>
    </row>
    <row r="9" spans="2:6" ht="31.5" customHeight="1" x14ac:dyDescent="0.35">
      <c r="B9" s="214">
        <v>2</v>
      </c>
      <c r="C9" s="295" t="s">
        <v>309</v>
      </c>
      <c r="D9" s="295" t="s">
        <v>517</v>
      </c>
      <c r="E9" s="206" t="s">
        <v>310</v>
      </c>
      <c r="F9" s="213"/>
    </row>
    <row r="10" spans="2:6" ht="31.5" customHeight="1" x14ac:dyDescent="0.35">
      <c r="B10" s="214"/>
      <c r="C10" s="213"/>
      <c r="D10" s="213"/>
      <c r="E10" s="202" t="s">
        <v>339</v>
      </c>
      <c r="F10" s="213"/>
    </row>
    <row r="11" spans="2:6" ht="31.5" customHeight="1" x14ac:dyDescent="0.35">
      <c r="B11" s="214"/>
      <c r="C11" s="213"/>
      <c r="D11" s="213"/>
      <c r="E11" s="202" t="s">
        <v>390</v>
      </c>
      <c r="F11" s="213"/>
    </row>
    <row r="12" spans="2:6" ht="31.5" customHeight="1" x14ac:dyDescent="0.35">
      <c r="B12" s="214">
        <v>3</v>
      </c>
      <c r="C12" s="295" t="s">
        <v>312</v>
      </c>
      <c r="D12" s="295" t="s">
        <v>519</v>
      </c>
      <c r="E12" s="206" t="s">
        <v>313</v>
      </c>
      <c r="F12" s="213"/>
    </row>
    <row r="13" spans="2:6" ht="31.5" customHeight="1" x14ac:dyDescent="0.35">
      <c r="B13" s="214"/>
      <c r="C13" s="213"/>
      <c r="D13" s="213"/>
      <c r="E13" s="202" t="s">
        <v>374</v>
      </c>
      <c r="F13" s="213"/>
    </row>
    <row r="14" spans="2:6" ht="31.5" customHeight="1" x14ac:dyDescent="0.35">
      <c r="B14" s="214">
        <v>4</v>
      </c>
      <c r="C14" s="295" t="s">
        <v>316</v>
      </c>
      <c r="D14" s="295" t="s">
        <v>687</v>
      </c>
      <c r="E14" s="206" t="s">
        <v>317</v>
      </c>
      <c r="F14" s="213"/>
    </row>
    <row r="15" spans="2:6" ht="31.5" customHeight="1" x14ac:dyDescent="0.35">
      <c r="B15" s="214"/>
      <c r="C15" s="213"/>
      <c r="D15" s="213"/>
      <c r="E15" s="202" t="s">
        <v>504</v>
      </c>
      <c r="F15" s="213"/>
    </row>
    <row r="16" spans="2:6" ht="31.5" customHeight="1" x14ac:dyDescent="0.35">
      <c r="B16" s="214">
        <v>5</v>
      </c>
      <c r="C16" s="295" t="s">
        <v>320</v>
      </c>
      <c r="D16" s="295" t="s">
        <v>521</v>
      </c>
      <c r="E16" s="206" t="s">
        <v>503</v>
      </c>
      <c r="F16" s="213"/>
    </row>
    <row r="17" spans="2:6" ht="31.5" customHeight="1" x14ac:dyDescent="0.35">
      <c r="B17" s="214"/>
      <c r="C17" s="213"/>
      <c r="D17" s="213"/>
      <c r="E17" s="202" t="s">
        <v>502</v>
      </c>
      <c r="F17" s="213"/>
    </row>
    <row r="18" spans="2:6" ht="31.5" customHeight="1" x14ac:dyDescent="0.35">
      <c r="B18" s="214"/>
      <c r="C18" s="213"/>
      <c r="D18" s="213"/>
      <c r="E18" s="202" t="s">
        <v>366</v>
      </c>
      <c r="F18" s="213"/>
    </row>
    <row r="20" spans="2:6" ht="31.5" customHeight="1" x14ac:dyDescent="0.35">
      <c r="C20" s="98" t="s">
        <v>3</v>
      </c>
    </row>
    <row r="21" spans="2:6" ht="31.5" customHeight="1" x14ac:dyDescent="0.35">
      <c r="C21" s="98" t="s">
        <v>5</v>
      </c>
      <c r="D21" s="98" t="s">
        <v>98</v>
      </c>
    </row>
    <row r="22" spans="2:6" ht="31.5" customHeight="1" x14ac:dyDescent="0.35">
      <c r="C22" s="98" t="s">
        <v>6</v>
      </c>
      <c r="D22" s="98" t="s">
        <v>99</v>
      </c>
    </row>
    <row r="23" spans="2:6" ht="31.5" customHeight="1" x14ac:dyDescent="0.35">
      <c r="C23" s="98" t="s">
        <v>7</v>
      </c>
      <c r="D23" s="98" t="s">
        <v>100</v>
      </c>
    </row>
    <row r="24" spans="2:6" ht="31.5" customHeight="1" x14ac:dyDescent="0.35">
      <c r="C24" s="98" t="s">
        <v>8</v>
      </c>
      <c r="D24" s="98" t="s">
        <v>101</v>
      </c>
    </row>
    <row r="25" spans="2:6" ht="31.5" customHeight="1" x14ac:dyDescent="0.35">
      <c r="C25" s="98" t="s">
        <v>9</v>
      </c>
      <c r="D25" s="98" t="s">
        <v>94</v>
      </c>
    </row>
  </sheetData>
  <printOptions horizontalCentered="1"/>
  <pageMargins left="0" right="0" top="0.74803149606299213" bottom="0.74803149606299213" header="0.31496062992125984" footer="0.31496062992125984"/>
  <pageSetup paperSize="258" scale="75"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9"/>
  <sheetViews>
    <sheetView zoomScale="80" zoomScaleNormal="80" workbookViewId="0">
      <selection activeCell="M11" sqref="M11"/>
    </sheetView>
  </sheetViews>
  <sheetFormatPr defaultColWidth="8.81640625" defaultRowHeight="14.5" x14ac:dyDescent="0.35"/>
  <cols>
    <col min="1" max="1" width="4.1796875" customWidth="1"/>
    <col min="2" max="2" width="39" customWidth="1"/>
    <col min="3" max="3" width="7.453125" customWidth="1"/>
    <col min="4" max="7" width="6.08984375" bestFit="1" customWidth="1"/>
    <col min="8" max="8" width="5.54296875" bestFit="1" customWidth="1"/>
    <col min="9" max="9" width="6.08984375" bestFit="1" customWidth="1"/>
    <col min="10" max="10" width="7.54296875" customWidth="1"/>
    <col min="11" max="11" width="6.36328125" customWidth="1"/>
  </cols>
  <sheetData>
    <row r="1" spans="1:11" ht="15.5" x14ac:dyDescent="0.35">
      <c r="A1" s="10" t="s">
        <v>124</v>
      </c>
      <c r="B1" s="2"/>
      <c r="C1" s="2"/>
      <c r="D1" s="2"/>
      <c r="E1" s="2"/>
      <c r="F1" s="2"/>
      <c r="G1" s="2"/>
      <c r="H1" s="2"/>
      <c r="I1" s="2"/>
      <c r="J1" s="2"/>
      <c r="K1" s="2"/>
    </row>
    <row r="2" spans="1:11" x14ac:dyDescent="0.35">
      <c r="A2" s="2"/>
      <c r="B2" s="2"/>
      <c r="C2" s="2"/>
      <c r="D2" s="2"/>
      <c r="E2" s="2"/>
      <c r="F2" s="2"/>
      <c r="G2" s="2"/>
      <c r="H2" s="2"/>
      <c r="I2" s="2"/>
      <c r="J2" s="2"/>
      <c r="K2" s="2"/>
    </row>
    <row r="3" spans="1:11" ht="14.5" customHeight="1" x14ac:dyDescent="0.35">
      <c r="A3" s="367" t="s">
        <v>0</v>
      </c>
      <c r="B3" s="367" t="s">
        <v>21</v>
      </c>
      <c r="C3" s="367" t="s">
        <v>1</v>
      </c>
      <c r="D3" s="368" t="s">
        <v>31</v>
      </c>
      <c r="E3" s="369"/>
      <c r="F3" s="369"/>
      <c r="G3" s="369"/>
      <c r="H3" s="369"/>
      <c r="I3" s="370"/>
      <c r="J3" s="367" t="s">
        <v>71</v>
      </c>
    </row>
    <row r="4" spans="1:11" x14ac:dyDescent="0.35">
      <c r="A4" s="367"/>
      <c r="B4" s="367"/>
      <c r="C4" s="367"/>
      <c r="D4" s="41">
        <v>2025</v>
      </c>
      <c r="E4" s="41">
        <v>2026</v>
      </c>
      <c r="F4" s="41">
        <v>2027</v>
      </c>
      <c r="G4" s="41">
        <v>2028</v>
      </c>
      <c r="H4" s="41">
        <v>2029</v>
      </c>
      <c r="I4" s="41">
        <v>2030</v>
      </c>
      <c r="J4" s="367"/>
    </row>
    <row r="5" spans="1:11" x14ac:dyDescent="0.35">
      <c r="A5" s="42">
        <v>1</v>
      </c>
      <c r="B5" s="42">
        <v>2</v>
      </c>
      <c r="C5" s="42">
        <v>3</v>
      </c>
      <c r="D5" s="42">
        <v>4</v>
      </c>
      <c r="E5" s="42">
        <v>5</v>
      </c>
      <c r="F5" s="42">
        <v>6</v>
      </c>
      <c r="G5" s="42">
        <v>7</v>
      </c>
      <c r="H5" s="42">
        <v>8</v>
      </c>
      <c r="I5" s="42">
        <v>9</v>
      </c>
      <c r="J5" s="42">
        <v>11</v>
      </c>
    </row>
    <row r="6" spans="1:11" s="98" customFormat="1" x14ac:dyDescent="0.35">
      <c r="A6" s="45"/>
      <c r="B6" s="9"/>
      <c r="C6" s="9"/>
      <c r="D6" s="9"/>
      <c r="E6" s="46"/>
      <c r="F6" s="46"/>
      <c r="G6" s="46"/>
      <c r="H6" s="46"/>
      <c r="I6" s="46"/>
      <c r="J6" s="46"/>
    </row>
    <row r="7" spans="1:11" s="98" customFormat="1" x14ac:dyDescent="0.35">
      <c r="A7" s="279">
        <v>1</v>
      </c>
      <c r="B7" s="280" t="s">
        <v>10</v>
      </c>
      <c r="C7" s="9"/>
      <c r="D7" s="9"/>
      <c r="E7" s="46"/>
      <c r="F7" s="46"/>
      <c r="G7" s="46"/>
      <c r="H7" s="46"/>
      <c r="I7" s="46"/>
      <c r="J7" s="46"/>
    </row>
    <row r="8" spans="1:11" s="98" customFormat="1" x14ac:dyDescent="0.35">
      <c r="A8" s="45" t="s">
        <v>365</v>
      </c>
      <c r="B8" s="9" t="s">
        <v>507</v>
      </c>
      <c r="C8" s="9" t="s">
        <v>233</v>
      </c>
      <c r="D8" s="227" t="s">
        <v>461</v>
      </c>
      <c r="E8" s="228">
        <v>3.3</v>
      </c>
      <c r="F8" s="228">
        <v>3.45</v>
      </c>
      <c r="G8" s="228">
        <v>3.65</v>
      </c>
      <c r="H8" s="228">
        <v>3.85</v>
      </c>
      <c r="I8" s="228">
        <v>4</v>
      </c>
      <c r="J8" s="46"/>
    </row>
    <row r="9" spans="1:11" s="98" customFormat="1" x14ac:dyDescent="0.35">
      <c r="A9" s="279">
        <v>2</v>
      </c>
      <c r="B9" s="280" t="s">
        <v>11</v>
      </c>
      <c r="C9" s="9"/>
      <c r="D9" s="102"/>
      <c r="E9" s="102"/>
      <c r="F9" s="102"/>
      <c r="G9" s="102"/>
      <c r="H9" s="102"/>
      <c r="I9" s="102"/>
      <c r="J9" s="46"/>
    </row>
    <row r="10" spans="1:11" s="98" customFormat="1" x14ac:dyDescent="0.35">
      <c r="A10" s="45" t="s">
        <v>365</v>
      </c>
      <c r="B10" s="9" t="s">
        <v>510</v>
      </c>
      <c r="C10" s="9" t="s">
        <v>233</v>
      </c>
      <c r="D10" s="102">
        <v>67.5</v>
      </c>
      <c r="E10" s="102">
        <v>68</v>
      </c>
      <c r="F10" s="102">
        <v>68.5</v>
      </c>
      <c r="G10" s="102">
        <v>69</v>
      </c>
      <c r="H10" s="102">
        <v>69.5</v>
      </c>
      <c r="I10" s="102">
        <v>70</v>
      </c>
      <c r="J10" s="46"/>
    </row>
    <row r="11" spans="1:11" s="98" customFormat="1" x14ac:dyDescent="0.35">
      <c r="A11" s="45" t="s">
        <v>365</v>
      </c>
      <c r="B11" s="9" t="s">
        <v>509</v>
      </c>
      <c r="C11" s="9" t="s">
        <v>233</v>
      </c>
      <c r="D11" s="102">
        <v>2.5960000000000001</v>
      </c>
      <c r="E11" s="102">
        <v>2.6749999999999998</v>
      </c>
      <c r="F11" s="102">
        <v>2.754</v>
      </c>
      <c r="G11" s="102">
        <v>2.8359999999999999</v>
      </c>
      <c r="H11" s="201" t="s">
        <v>462</v>
      </c>
      <c r="I11" s="102">
        <v>3.0070000000000001</v>
      </c>
      <c r="J11" s="46"/>
    </row>
    <row r="12" spans="1:11" ht="29" x14ac:dyDescent="0.35">
      <c r="A12" s="45" t="s">
        <v>365</v>
      </c>
      <c r="B12" s="188" t="s">
        <v>512</v>
      </c>
      <c r="C12" s="9" t="s">
        <v>233</v>
      </c>
      <c r="D12" s="102">
        <v>92.5</v>
      </c>
      <c r="E12" s="102">
        <v>92.75</v>
      </c>
      <c r="F12" s="102">
        <v>93</v>
      </c>
      <c r="G12" s="102">
        <v>93.25</v>
      </c>
      <c r="H12" s="102">
        <v>92.5</v>
      </c>
      <c r="I12" s="102">
        <v>93</v>
      </c>
      <c r="J12" s="102"/>
    </row>
    <row r="14" spans="1:11" x14ac:dyDescent="0.35">
      <c r="A14" t="s">
        <v>3</v>
      </c>
    </row>
    <row r="15" spans="1:11" x14ac:dyDescent="0.35">
      <c r="A15" t="s">
        <v>5</v>
      </c>
      <c r="C15" t="s">
        <v>22</v>
      </c>
    </row>
    <row r="16" spans="1:11" x14ac:dyDescent="0.35">
      <c r="A16" t="s">
        <v>23</v>
      </c>
      <c r="C16" t="s">
        <v>102</v>
      </c>
    </row>
    <row r="17" spans="1:11" x14ac:dyDescent="0.35">
      <c r="A17" t="s">
        <v>7</v>
      </c>
      <c r="C17" t="s">
        <v>24</v>
      </c>
    </row>
    <row r="18" spans="1:11" x14ac:dyDescent="0.35">
      <c r="A18" t="s">
        <v>103</v>
      </c>
      <c r="C18" t="s">
        <v>25</v>
      </c>
    </row>
    <row r="19" spans="1:11" x14ac:dyDescent="0.35">
      <c r="A19" t="s">
        <v>104</v>
      </c>
      <c r="C19" t="s">
        <v>105</v>
      </c>
    </row>
    <row r="20" spans="1:11" x14ac:dyDescent="0.35">
      <c r="D20" s="2"/>
      <c r="E20" s="2"/>
      <c r="F20" s="2"/>
      <c r="G20" s="2"/>
      <c r="H20" s="2"/>
      <c r="I20" s="2"/>
      <c r="J20" s="2"/>
      <c r="K20" s="2"/>
    </row>
    <row r="21" spans="1:11" ht="15.5" x14ac:dyDescent="0.35">
      <c r="A21" s="10" t="s">
        <v>125</v>
      </c>
      <c r="B21" s="2"/>
      <c r="C21" s="2"/>
      <c r="D21" s="2"/>
      <c r="E21" s="2"/>
      <c r="F21" s="2"/>
      <c r="G21" s="2"/>
      <c r="H21" s="2"/>
      <c r="I21" s="2"/>
      <c r="J21" s="2"/>
      <c r="K21" s="2"/>
    </row>
    <row r="22" spans="1:11" x14ac:dyDescent="0.35">
      <c r="A22" s="2"/>
      <c r="B22" s="2"/>
      <c r="C22" s="2"/>
      <c r="D22" s="2"/>
      <c r="E22" s="2"/>
      <c r="F22" s="2"/>
      <c r="G22" s="2"/>
      <c r="H22" s="2"/>
      <c r="I22" s="2"/>
      <c r="J22" s="2"/>
      <c r="K22" s="2"/>
    </row>
    <row r="23" spans="1:11" x14ac:dyDescent="0.35">
      <c r="A23" s="367" t="s">
        <v>0</v>
      </c>
      <c r="B23" s="367" t="s">
        <v>21</v>
      </c>
      <c r="C23" s="367" t="s">
        <v>1</v>
      </c>
      <c r="D23" s="368" t="s">
        <v>31</v>
      </c>
      <c r="E23" s="369"/>
      <c r="F23" s="369"/>
      <c r="G23" s="369"/>
      <c r="H23" s="369"/>
      <c r="I23" s="370"/>
      <c r="J23" s="371" t="s">
        <v>162</v>
      </c>
      <c r="K23" s="367" t="s">
        <v>71</v>
      </c>
    </row>
    <row r="24" spans="1:11" x14ac:dyDescent="0.35">
      <c r="A24" s="367"/>
      <c r="B24" s="367"/>
      <c r="C24" s="367"/>
      <c r="D24" s="41">
        <v>2025</v>
      </c>
      <c r="E24" s="41">
        <v>2026</v>
      </c>
      <c r="F24" s="41">
        <v>2027</v>
      </c>
      <c r="G24" s="41">
        <v>2028</v>
      </c>
      <c r="H24" s="41">
        <v>2029</v>
      </c>
      <c r="I24" s="41">
        <v>2030</v>
      </c>
      <c r="J24" s="372"/>
      <c r="K24" s="367"/>
    </row>
    <row r="25" spans="1:11" x14ac:dyDescent="0.35">
      <c r="A25" s="42">
        <v>1</v>
      </c>
      <c r="B25" s="42">
        <v>2</v>
      </c>
      <c r="C25" s="42">
        <v>3</v>
      </c>
      <c r="D25" s="42">
        <v>4</v>
      </c>
      <c r="E25" s="42">
        <v>5</v>
      </c>
      <c r="F25" s="42">
        <v>6</v>
      </c>
      <c r="G25" s="42">
        <v>7</v>
      </c>
      <c r="H25" s="42">
        <v>8</v>
      </c>
      <c r="I25" s="42">
        <v>9</v>
      </c>
      <c r="J25" s="42">
        <v>10</v>
      </c>
      <c r="K25" s="42">
        <v>11</v>
      </c>
    </row>
    <row r="26" spans="1:11" x14ac:dyDescent="0.35">
      <c r="A26" s="1"/>
      <c r="B26" s="9"/>
      <c r="C26" s="43"/>
      <c r="D26" s="43"/>
      <c r="E26" s="44"/>
      <c r="F26" s="44"/>
      <c r="G26" s="44"/>
      <c r="H26" s="44"/>
      <c r="I26" s="44"/>
      <c r="J26" s="44"/>
      <c r="K26" s="44"/>
    </row>
    <row r="27" spans="1:11" x14ac:dyDescent="0.35">
      <c r="A27" s="1"/>
      <c r="B27" s="9"/>
      <c r="C27" s="43"/>
      <c r="D27" s="43"/>
      <c r="E27" s="44"/>
      <c r="F27" s="44"/>
      <c r="G27" s="44"/>
      <c r="H27" s="44"/>
      <c r="I27" s="44"/>
      <c r="J27" s="44"/>
      <c r="K27" s="44"/>
    </row>
    <row r="28" spans="1:11" x14ac:dyDescent="0.35">
      <c r="A28" s="45"/>
      <c r="B28" s="8"/>
      <c r="C28" s="43"/>
      <c r="D28" s="43"/>
      <c r="E28" s="46"/>
      <c r="F28" s="46"/>
      <c r="G28" s="46"/>
      <c r="H28" s="46"/>
      <c r="I28" s="46"/>
      <c r="J28" s="46"/>
      <c r="K28" s="46"/>
    </row>
    <row r="29" spans="1:11" x14ac:dyDescent="0.35">
      <c r="A29" s="45"/>
      <c r="B29" s="43"/>
      <c r="C29" s="43"/>
      <c r="D29" s="43"/>
      <c r="E29" s="46"/>
      <c r="F29" s="46"/>
      <c r="G29" s="46"/>
      <c r="H29" s="46"/>
      <c r="I29" s="46"/>
      <c r="J29" s="46"/>
      <c r="K29" s="46"/>
    </row>
    <row r="30" spans="1:11" x14ac:dyDescent="0.35">
      <c r="A30" s="45"/>
      <c r="B30" s="43"/>
      <c r="C30" s="43"/>
      <c r="D30" s="43"/>
      <c r="E30" s="46"/>
      <c r="F30" s="46"/>
      <c r="G30" s="46"/>
      <c r="H30" s="46"/>
      <c r="I30" s="46"/>
      <c r="J30" s="46"/>
      <c r="K30" s="46"/>
    </row>
    <row r="31" spans="1:11" x14ac:dyDescent="0.35">
      <c r="A31" s="45"/>
      <c r="B31" s="43"/>
      <c r="C31" s="43"/>
      <c r="D31" s="43"/>
      <c r="E31" s="46"/>
      <c r="F31" s="46"/>
      <c r="G31" s="46"/>
      <c r="H31" s="46"/>
      <c r="I31" s="46"/>
      <c r="J31" s="46"/>
      <c r="K31" s="46"/>
    </row>
    <row r="32" spans="1:11" x14ac:dyDescent="0.35">
      <c r="A32" s="45"/>
      <c r="B32" s="47"/>
      <c r="C32" s="47"/>
      <c r="D32" s="47"/>
      <c r="E32" s="46"/>
      <c r="F32" s="46"/>
      <c r="G32" s="46"/>
      <c r="H32" s="46"/>
      <c r="I32" s="46"/>
      <c r="J32" s="46"/>
      <c r="K32" s="46"/>
    </row>
    <row r="34" spans="1:3" x14ac:dyDescent="0.35">
      <c r="A34" t="s">
        <v>3</v>
      </c>
    </row>
    <row r="35" spans="1:3" x14ac:dyDescent="0.35">
      <c r="A35" t="s">
        <v>5</v>
      </c>
      <c r="C35" t="s">
        <v>22</v>
      </c>
    </row>
    <row r="36" spans="1:3" x14ac:dyDescent="0.35">
      <c r="A36" t="s">
        <v>23</v>
      </c>
      <c r="C36" t="s">
        <v>106</v>
      </c>
    </row>
    <row r="37" spans="1:3" x14ac:dyDescent="0.35">
      <c r="A37" t="s">
        <v>7</v>
      </c>
      <c r="C37" t="s">
        <v>24</v>
      </c>
    </row>
    <row r="38" spans="1:3" x14ac:dyDescent="0.35">
      <c r="A38" t="s">
        <v>103</v>
      </c>
      <c r="C38" t="s">
        <v>25</v>
      </c>
    </row>
    <row r="39" spans="1:3" x14ac:dyDescent="0.35">
      <c r="A39" t="s">
        <v>104</v>
      </c>
      <c r="C39" t="s">
        <v>105</v>
      </c>
    </row>
  </sheetData>
  <mergeCells count="11">
    <mergeCell ref="A23:A24"/>
    <mergeCell ref="B23:B24"/>
    <mergeCell ref="C23:C24"/>
    <mergeCell ref="D23:I23"/>
    <mergeCell ref="K23:K24"/>
    <mergeCell ref="J23:J24"/>
    <mergeCell ref="J3:J4"/>
    <mergeCell ref="A3:A4"/>
    <mergeCell ref="B3:B4"/>
    <mergeCell ref="C3:C4"/>
    <mergeCell ref="D3:I3"/>
  </mergeCells>
  <printOptions horizontalCentered="1"/>
  <pageMargins left="0" right="0" top="0.74803149606299213" bottom="0.74803149606299213" header="0.31496062992125984" footer="0.31496062992125984"/>
  <pageSetup paperSize="258"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D60"/>
  <sheetViews>
    <sheetView topLeftCell="C16" zoomScale="90" zoomScaleNormal="90" workbookViewId="0">
      <selection activeCell="I18" sqref="I18"/>
    </sheetView>
  </sheetViews>
  <sheetFormatPr defaultColWidth="9.1796875" defaultRowHeight="14.5" x14ac:dyDescent="0.35"/>
  <cols>
    <col min="1" max="2" width="9.1796875" style="98"/>
    <col min="3" max="3" width="5.1796875" style="98" customWidth="1"/>
    <col min="4" max="4" width="36.54296875" style="98" customWidth="1"/>
    <col min="5" max="5" width="10.81640625" style="98" customWidth="1"/>
    <col min="6" max="14" width="7.81640625" style="153" customWidth="1"/>
    <col min="15" max="15" width="8.7265625" style="98" customWidth="1"/>
    <col min="16" max="19" width="9.54296875" style="98" customWidth="1"/>
    <col min="20" max="21" width="6.81640625" style="98" customWidth="1"/>
    <col min="22" max="22" width="7" style="98" customWidth="1"/>
    <col min="23" max="24" width="6.81640625" style="98" customWidth="1"/>
    <col min="25" max="16384" width="9.1796875" style="98"/>
  </cols>
  <sheetData>
    <row r="1" spans="3:15" x14ac:dyDescent="0.35">
      <c r="C1" s="12" t="s">
        <v>115</v>
      </c>
    </row>
    <row r="2" spans="3:15" ht="14.5" customHeight="1" x14ac:dyDescent="0.35">
      <c r="C2" s="379" t="s">
        <v>0</v>
      </c>
      <c r="D2" s="379" t="s">
        <v>35</v>
      </c>
      <c r="E2" s="379" t="s">
        <v>1</v>
      </c>
      <c r="F2" s="375" t="s">
        <v>36</v>
      </c>
      <c r="G2" s="376"/>
      <c r="H2" s="376"/>
      <c r="I2" s="376"/>
      <c r="J2" s="377"/>
      <c r="K2" s="375" t="s">
        <v>37</v>
      </c>
      <c r="L2" s="376"/>
      <c r="M2" s="376"/>
      <c r="N2" s="377"/>
      <c r="O2" s="378" t="s">
        <v>38</v>
      </c>
    </row>
    <row r="3" spans="3:15" x14ac:dyDescent="0.35">
      <c r="C3" s="379"/>
      <c r="D3" s="379"/>
      <c r="E3" s="379"/>
      <c r="F3" s="26">
        <v>2020</v>
      </c>
      <c r="G3" s="26">
        <v>2021</v>
      </c>
      <c r="H3" s="26">
        <v>2022</v>
      </c>
      <c r="I3" s="26">
        <v>2023</v>
      </c>
      <c r="J3" s="26">
        <v>2024</v>
      </c>
      <c r="K3" s="26">
        <v>2021</v>
      </c>
      <c r="L3" s="26">
        <v>2022</v>
      </c>
      <c r="M3" s="26">
        <v>2023</v>
      </c>
      <c r="N3" s="26">
        <v>2024</v>
      </c>
      <c r="O3" s="378"/>
    </row>
    <row r="4" spans="3:15" x14ac:dyDescent="0.35">
      <c r="C4" s="26">
        <v>1</v>
      </c>
      <c r="D4" s="26">
        <v>2</v>
      </c>
      <c r="E4" s="26">
        <v>3</v>
      </c>
      <c r="F4" s="26">
        <v>4</v>
      </c>
      <c r="G4" s="26">
        <v>5</v>
      </c>
      <c r="H4" s="26">
        <v>6</v>
      </c>
      <c r="I4" s="26">
        <v>7</v>
      </c>
      <c r="J4" s="26">
        <v>8</v>
      </c>
      <c r="K4" s="26">
        <v>9</v>
      </c>
      <c r="L4" s="26">
        <v>10</v>
      </c>
      <c r="M4" s="26">
        <v>11</v>
      </c>
      <c r="N4" s="26">
        <v>12</v>
      </c>
      <c r="O4" s="26">
        <v>13</v>
      </c>
    </row>
    <row r="5" spans="3:15" x14ac:dyDescent="0.35">
      <c r="C5" s="151">
        <v>1</v>
      </c>
      <c r="D5" s="152" t="s">
        <v>402</v>
      </c>
      <c r="E5" s="151"/>
      <c r="F5" s="151"/>
      <c r="G5" s="151"/>
      <c r="H5" s="151"/>
      <c r="I5" s="151"/>
      <c r="J5" s="151"/>
      <c r="K5" s="151"/>
      <c r="L5" s="151"/>
      <c r="M5" s="151"/>
      <c r="N5" s="151"/>
      <c r="O5" s="151"/>
    </row>
    <row r="6" spans="3:15" x14ac:dyDescent="0.35">
      <c r="C6" s="151"/>
      <c r="D6" s="152" t="s">
        <v>386</v>
      </c>
      <c r="E6" s="151"/>
      <c r="F6" s="151"/>
      <c r="G6" s="151"/>
      <c r="H6" s="151"/>
      <c r="I6" s="151"/>
      <c r="J6" s="151"/>
      <c r="K6" s="151"/>
      <c r="L6" s="151"/>
      <c r="M6" s="151"/>
      <c r="N6" s="151"/>
      <c r="O6" s="151"/>
    </row>
    <row r="7" spans="3:15" x14ac:dyDescent="0.35">
      <c r="C7" s="151"/>
      <c r="D7" s="152" t="s">
        <v>403</v>
      </c>
      <c r="E7" s="151"/>
      <c r="F7" s="151"/>
      <c r="G7" s="151"/>
      <c r="H7" s="151"/>
      <c r="I7" s="151"/>
      <c r="J7" s="151"/>
      <c r="K7" s="151"/>
      <c r="L7" s="151"/>
      <c r="M7" s="151"/>
      <c r="N7" s="151"/>
      <c r="O7" s="151"/>
    </row>
    <row r="8" spans="3:15" ht="29" x14ac:dyDescent="0.35">
      <c r="C8" s="151"/>
      <c r="D8" s="152" t="s">
        <v>404</v>
      </c>
      <c r="E8" s="151"/>
      <c r="F8" s="151"/>
      <c r="G8" s="151"/>
      <c r="H8" s="151"/>
      <c r="I8" s="151"/>
      <c r="J8" s="151"/>
      <c r="K8" s="151"/>
      <c r="L8" s="151"/>
      <c r="M8" s="151"/>
      <c r="N8" s="151"/>
      <c r="O8" s="151"/>
    </row>
    <row r="9" spans="3:15" x14ac:dyDescent="0.35">
      <c r="C9" s="28" t="s">
        <v>365</v>
      </c>
      <c r="D9" s="154" t="s">
        <v>182</v>
      </c>
      <c r="E9" s="30" t="s">
        <v>180</v>
      </c>
      <c r="F9" s="30">
        <v>0</v>
      </c>
      <c r="G9" s="30">
        <v>3.12</v>
      </c>
      <c r="H9" s="30">
        <v>3.27</v>
      </c>
      <c r="I9" s="30">
        <v>4.3899999999999997</v>
      </c>
      <c r="J9" s="30">
        <v>4.47</v>
      </c>
      <c r="K9" s="72">
        <v>100</v>
      </c>
      <c r="L9" s="72">
        <f>((H9-G9)/G9)*100</f>
        <v>4.8076923076923048</v>
      </c>
      <c r="M9" s="72">
        <f t="shared" ref="L9:N10" si="0">((I9-H9)/H9)*100</f>
        <v>34.250764525993873</v>
      </c>
      <c r="N9" s="72">
        <f t="shared" si="0"/>
        <v>1.8223234624145803</v>
      </c>
      <c r="O9" s="72">
        <f>AVERAGE(L9:N9)</f>
        <v>13.626926765366919</v>
      </c>
    </row>
    <row r="10" spans="3:15" x14ac:dyDescent="0.35">
      <c r="C10" s="32" t="s">
        <v>365</v>
      </c>
      <c r="D10" s="96" t="s">
        <v>183</v>
      </c>
      <c r="E10" s="30" t="s">
        <v>180</v>
      </c>
      <c r="F10" s="30">
        <v>0</v>
      </c>
      <c r="G10" s="34">
        <v>79.540000000000006</v>
      </c>
      <c r="H10" s="34">
        <v>82.05</v>
      </c>
      <c r="I10" s="34">
        <v>83.58</v>
      </c>
      <c r="J10" s="34">
        <v>97.53</v>
      </c>
      <c r="K10" s="72">
        <v>100</v>
      </c>
      <c r="L10" s="72">
        <f t="shared" si="0"/>
        <v>3.155644958511429</v>
      </c>
      <c r="M10" s="72">
        <f t="shared" si="0"/>
        <v>1.8647166361974419</v>
      </c>
      <c r="N10" s="72">
        <f t="shared" si="0"/>
        <v>16.690595836324484</v>
      </c>
      <c r="O10" s="72">
        <f>AVERAGE(L10:N10)</f>
        <v>7.2369858103444509</v>
      </c>
    </row>
    <row r="11" spans="3:15" x14ac:dyDescent="0.35">
      <c r="C11" s="32"/>
      <c r="D11" s="96"/>
      <c r="E11" s="34"/>
      <c r="F11" s="34"/>
      <c r="G11" s="34"/>
      <c r="H11" s="34"/>
      <c r="I11" s="34"/>
      <c r="J11" s="34"/>
      <c r="K11" s="30"/>
      <c r="L11" s="30"/>
      <c r="M11" s="30"/>
      <c r="N11" s="30"/>
      <c r="O11" s="35"/>
    </row>
    <row r="12" spans="3:15" x14ac:dyDescent="0.35">
      <c r="C12" s="32"/>
      <c r="D12" s="96"/>
      <c r="E12" s="34"/>
      <c r="F12" s="34"/>
      <c r="G12" s="34"/>
      <c r="H12" s="34"/>
      <c r="I12" s="34"/>
      <c r="J12" s="34"/>
      <c r="K12" s="30"/>
      <c r="L12" s="30"/>
      <c r="M12" s="30"/>
      <c r="N12" s="30"/>
      <c r="O12" s="35"/>
    </row>
    <row r="13" spans="3:15" x14ac:dyDescent="0.35">
      <c r="C13" s="21"/>
      <c r="D13" s="155"/>
      <c r="E13" s="22"/>
      <c r="F13" s="23"/>
      <c r="G13" s="23"/>
      <c r="H13" s="23"/>
      <c r="I13" s="23"/>
      <c r="J13" s="23"/>
      <c r="K13" s="23"/>
      <c r="L13" s="23"/>
    </row>
    <row r="14" spans="3:15" x14ac:dyDescent="0.35">
      <c r="C14" s="98" t="s">
        <v>3</v>
      </c>
    </row>
    <row r="15" spans="3:15" x14ac:dyDescent="0.35">
      <c r="C15" s="156">
        <v>1</v>
      </c>
      <c r="D15" s="98" t="s">
        <v>4</v>
      </c>
    </row>
    <row r="16" spans="3:15" x14ac:dyDescent="0.35">
      <c r="C16" s="156">
        <v>2</v>
      </c>
      <c r="D16" s="98" t="s">
        <v>163</v>
      </c>
    </row>
    <row r="17" spans="3:30" x14ac:dyDescent="0.35">
      <c r="C17" s="156">
        <v>3</v>
      </c>
      <c r="D17" s="98" t="s">
        <v>29</v>
      </c>
    </row>
    <row r="18" spans="3:30" x14ac:dyDescent="0.35">
      <c r="C18" s="157" t="s">
        <v>39</v>
      </c>
      <c r="D18" s="98" t="s">
        <v>40</v>
      </c>
    </row>
    <row r="19" spans="3:30" x14ac:dyDescent="0.35">
      <c r="C19" s="157" t="s">
        <v>41</v>
      </c>
      <c r="D19" s="98" t="s">
        <v>42</v>
      </c>
    </row>
    <row r="20" spans="3:30" x14ac:dyDescent="0.35">
      <c r="C20" s="156">
        <v>13</v>
      </c>
      <c r="D20" s="98" t="s">
        <v>43</v>
      </c>
    </row>
    <row r="21" spans="3:30" x14ac:dyDescent="0.35">
      <c r="C21" s="156"/>
    </row>
    <row r="22" spans="3:30" x14ac:dyDescent="0.35">
      <c r="C22" s="156"/>
    </row>
    <row r="23" spans="3:30" x14ac:dyDescent="0.35">
      <c r="C23" s="12" t="s">
        <v>116</v>
      </c>
      <c r="D23" s="2"/>
      <c r="E23" s="3"/>
      <c r="F23" s="73"/>
      <c r="G23" s="73"/>
      <c r="H23" s="73"/>
      <c r="I23" s="74"/>
      <c r="J23" s="74"/>
      <c r="K23" s="74"/>
      <c r="L23" s="74"/>
      <c r="M23" s="74"/>
      <c r="N23" s="74"/>
      <c r="O23" s="14"/>
      <c r="P23" s="14"/>
      <c r="Q23" s="14"/>
      <c r="R23" s="14"/>
      <c r="S23" s="14"/>
      <c r="T23" s="13"/>
      <c r="U23" s="13"/>
      <c r="V23" s="13"/>
      <c r="W23" s="13"/>
      <c r="X23" s="13"/>
    </row>
    <row r="24" spans="3:30" x14ac:dyDescent="0.35">
      <c r="C24" s="380"/>
      <c r="D24" s="380"/>
      <c r="E24" s="380"/>
      <c r="F24" s="380"/>
      <c r="G24" s="380"/>
      <c r="H24" s="380"/>
      <c r="I24" s="380"/>
      <c r="J24" s="380"/>
      <c r="K24" s="380"/>
      <c r="L24" s="380"/>
      <c r="M24" s="380"/>
      <c r="N24" s="380"/>
      <c r="O24" s="380"/>
      <c r="P24" s="380"/>
      <c r="Q24" s="380"/>
      <c r="R24" s="380"/>
      <c r="S24" s="380"/>
      <c r="T24" s="380"/>
      <c r="U24" s="380"/>
      <c r="V24" s="380"/>
      <c r="W24" s="380"/>
      <c r="X24" s="380"/>
    </row>
    <row r="25" spans="3:30" ht="48.65" customHeight="1" x14ac:dyDescent="0.35">
      <c r="C25" s="379" t="s">
        <v>0</v>
      </c>
      <c r="D25" s="379" t="s">
        <v>50</v>
      </c>
      <c r="E25" s="379" t="s">
        <v>1</v>
      </c>
      <c r="F25" s="375" t="s">
        <v>2</v>
      </c>
      <c r="G25" s="376"/>
      <c r="H25" s="376"/>
      <c r="I25" s="376"/>
      <c r="J25" s="376"/>
      <c r="K25" s="377"/>
      <c r="L25" s="384" t="s">
        <v>34</v>
      </c>
      <c r="M25" s="385"/>
      <c r="N25" s="385"/>
      <c r="O25" s="386"/>
      <c r="P25" s="381" t="s">
        <v>30</v>
      </c>
      <c r="Q25" s="382"/>
      <c r="R25" s="382"/>
      <c r="S25" s="383"/>
      <c r="T25" s="14"/>
      <c r="U25" s="14"/>
      <c r="V25" s="14"/>
      <c r="W25" s="14"/>
      <c r="X25" s="14"/>
      <c r="Y25" s="14"/>
      <c r="Z25" s="14"/>
      <c r="AA25" s="14"/>
      <c r="AB25" s="14"/>
      <c r="AC25" s="14"/>
      <c r="AD25" s="14"/>
    </row>
    <row r="26" spans="3:30" x14ac:dyDescent="0.35">
      <c r="C26" s="379"/>
      <c r="D26" s="379"/>
      <c r="E26" s="379"/>
      <c r="F26" s="26">
        <v>2021</v>
      </c>
      <c r="G26" s="26">
        <v>2022</v>
      </c>
      <c r="H26" s="26">
        <v>2023</v>
      </c>
      <c r="I26" s="26">
        <v>2024</v>
      </c>
      <c r="J26" s="26">
        <v>2025</v>
      </c>
      <c r="K26" s="26">
        <v>2026</v>
      </c>
      <c r="L26" s="48">
        <v>2021</v>
      </c>
      <c r="M26" s="48">
        <v>2022</v>
      </c>
      <c r="N26" s="48">
        <v>2023</v>
      </c>
      <c r="O26" s="48">
        <v>2024</v>
      </c>
      <c r="P26" s="49">
        <v>2021</v>
      </c>
      <c r="Q26" s="49">
        <v>2022</v>
      </c>
      <c r="R26" s="49">
        <v>2023</v>
      </c>
      <c r="S26" s="49">
        <v>2024</v>
      </c>
      <c r="T26" s="14"/>
      <c r="U26" s="14"/>
      <c r="V26" s="14"/>
      <c r="W26" s="14"/>
      <c r="X26" s="14"/>
      <c r="Y26" s="14"/>
      <c r="Z26" s="14"/>
      <c r="AA26" s="14"/>
      <c r="AB26" s="14"/>
      <c r="AC26" s="14"/>
      <c r="AD26" s="14"/>
    </row>
    <row r="27" spans="3:30" x14ac:dyDescent="0.35">
      <c r="C27" s="26">
        <v>1</v>
      </c>
      <c r="D27" s="26">
        <v>2</v>
      </c>
      <c r="E27" s="26">
        <v>3</v>
      </c>
      <c r="F27" s="26">
        <v>4</v>
      </c>
      <c r="G27" s="26">
        <v>5</v>
      </c>
      <c r="H27" s="26">
        <v>6</v>
      </c>
      <c r="I27" s="26">
        <v>7</v>
      </c>
      <c r="J27" s="26">
        <v>8</v>
      </c>
      <c r="K27" s="26">
        <v>9</v>
      </c>
      <c r="L27" s="48">
        <v>10</v>
      </c>
      <c r="M27" s="48">
        <v>11</v>
      </c>
      <c r="N27" s="48">
        <v>12</v>
      </c>
      <c r="O27" s="48">
        <v>13</v>
      </c>
      <c r="P27" s="49">
        <v>14</v>
      </c>
      <c r="Q27" s="49">
        <v>15</v>
      </c>
      <c r="R27" s="49">
        <v>16</v>
      </c>
      <c r="S27" s="49">
        <v>17</v>
      </c>
      <c r="T27" s="14"/>
      <c r="U27" s="14"/>
      <c r="V27" s="14"/>
      <c r="W27" s="14"/>
      <c r="X27" s="14"/>
      <c r="Y27" s="14"/>
      <c r="Z27" s="14"/>
      <c r="AA27" s="14"/>
      <c r="AB27" s="14"/>
      <c r="AC27" s="14"/>
      <c r="AD27" s="14"/>
    </row>
    <row r="28" spans="3:30" x14ac:dyDescent="0.35">
      <c r="C28" s="373" t="s">
        <v>165</v>
      </c>
      <c r="D28" s="374"/>
      <c r="E28" s="96"/>
      <c r="F28" s="160"/>
      <c r="G28" s="34"/>
      <c r="H28" s="34"/>
      <c r="I28" s="34"/>
      <c r="J28" s="34"/>
      <c r="K28" s="34"/>
      <c r="L28" s="34"/>
      <c r="M28" s="30"/>
      <c r="N28" s="30"/>
      <c r="O28" s="31"/>
      <c r="P28" s="31"/>
      <c r="Q28" s="31"/>
      <c r="R28" s="31"/>
      <c r="S28" s="161"/>
      <c r="T28" s="14"/>
      <c r="U28" s="14"/>
      <c r="V28" s="14"/>
      <c r="W28" s="14"/>
      <c r="X28" s="14"/>
      <c r="Y28" s="14"/>
      <c r="Z28" s="14"/>
      <c r="AA28" s="14"/>
      <c r="AB28" s="14"/>
      <c r="AC28" s="14"/>
      <c r="AD28" s="14"/>
    </row>
    <row r="29" spans="3:30" x14ac:dyDescent="0.35">
      <c r="C29" s="158"/>
      <c r="D29" s="159" t="s">
        <v>385</v>
      </c>
      <c r="E29" s="162"/>
      <c r="F29" s="163"/>
      <c r="G29" s="81"/>
      <c r="H29" s="81"/>
      <c r="I29" s="81"/>
      <c r="J29" s="81"/>
      <c r="K29" s="81"/>
      <c r="L29" s="143"/>
      <c r="M29" s="30"/>
      <c r="N29" s="30"/>
      <c r="O29" s="31"/>
      <c r="P29" s="31"/>
      <c r="Q29" s="31"/>
      <c r="R29" s="31"/>
      <c r="S29" s="161"/>
      <c r="T29" s="14"/>
      <c r="U29" s="14"/>
      <c r="V29" s="14"/>
      <c r="W29" s="14"/>
      <c r="X29" s="14"/>
      <c r="Y29" s="14"/>
      <c r="Z29" s="14"/>
      <c r="AA29" s="14"/>
      <c r="AB29" s="14"/>
      <c r="AC29" s="14"/>
      <c r="AD29" s="14"/>
    </row>
    <row r="30" spans="3:30" x14ac:dyDescent="0.35">
      <c r="C30" s="32">
        <v>1</v>
      </c>
      <c r="D30" s="96" t="s">
        <v>387</v>
      </c>
      <c r="E30" s="164"/>
      <c r="F30" s="165" t="s">
        <v>181</v>
      </c>
      <c r="G30" s="165">
        <v>3.1</v>
      </c>
      <c r="H30" s="165">
        <v>3.2</v>
      </c>
      <c r="I30" s="165">
        <v>3.3</v>
      </c>
      <c r="J30" s="165">
        <v>3.4</v>
      </c>
      <c r="K30" s="165">
        <v>3.5</v>
      </c>
      <c r="L30" s="79">
        <v>3.12</v>
      </c>
      <c r="M30" s="34">
        <v>3.27</v>
      </c>
      <c r="N30" s="34">
        <v>4.3899999999999997</v>
      </c>
      <c r="O30" s="34">
        <v>4.47</v>
      </c>
      <c r="P30" s="86">
        <v>100</v>
      </c>
      <c r="Q30" s="86">
        <f t="shared" ref="Q30:S30" si="1">M30/G30*100</f>
        <v>105.48387096774195</v>
      </c>
      <c r="R30" s="86">
        <f t="shared" si="1"/>
        <v>137.18749999999997</v>
      </c>
      <c r="S30" s="86">
        <f t="shared" si="1"/>
        <v>135.45454545454544</v>
      </c>
      <c r="T30" s="14"/>
      <c r="U30" s="14" t="s">
        <v>168</v>
      </c>
      <c r="V30" s="14"/>
      <c r="W30" s="14"/>
      <c r="X30" s="14"/>
      <c r="Y30" s="14"/>
      <c r="Z30" s="14"/>
      <c r="AA30" s="14"/>
      <c r="AB30" s="14"/>
      <c r="AC30" s="14"/>
      <c r="AD30" s="14"/>
    </row>
    <row r="31" spans="3:30" x14ac:dyDescent="0.35">
      <c r="C31" s="32"/>
      <c r="D31" s="96"/>
      <c r="E31" s="164"/>
      <c r="F31" s="160"/>
      <c r="G31" s="34"/>
      <c r="H31" s="34"/>
      <c r="I31" s="34"/>
      <c r="J31" s="34"/>
      <c r="K31" s="34"/>
      <c r="L31" s="79"/>
      <c r="M31" s="34"/>
      <c r="N31" s="34"/>
      <c r="O31" s="34"/>
      <c r="P31" s="84"/>
      <c r="Q31" s="84"/>
      <c r="R31" s="84"/>
      <c r="S31" s="166"/>
      <c r="T31" s="14"/>
      <c r="U31" s="61">
        <v>1</v>
      </c>
      <c r="V31" s="14" t="s">
        <v>169</v>
      </c>
      <c r="W31" s="14"/>
      <c r="X31" s="14"/>
      <c r="Y31" s="14"/>
      <c r="Z31" s="14"/>
      <c r="AA31" s="14"/>
      <c r="AB31" s="14"/>
      <c r="AC31" s="14"/>
      <c r="AD31" s="14"/>
    </row>
    <row r="32" spans="3:30" x14ac:dyDescent="0.35">
      <c r="C32" s="373" t="s">
        <v>166</v>
      </c>
      <c r="D32" s="374"/>
      <c r="E32" s="164"/>
      <c r="F32" s="160"/>
      <c r="G32" s="34"/>
      <c r="H32" s="34"/>
      <c r="I32" s="34"/>
      <c r="J32" s="34"/>
      <c r="K32" s="34"/>
      <c r="L32" s="79"/>
      <c r="M32" s="34"/>
      <c r="N32" s="34"/>
      <c r="O32" s="34"/>
      <c r="P32" s="84"/>
      <c r="Q32" s="84"/>
      <c r="R32" s="84"/>
      <c r="S32" s="166"/>
      <c r="T32" s="14"/>
      <c r="U32" s="14"/>
      <c r="V32" s="14" t="s">
        <v>170</v>
      </c>
      <c r="W32" s="14" t="s">
        <v>171</v>
      </c>
      <c r="X32" s="14"/>
      <c r="Y32" s="14"/>
      <c r="Z32" s="14"/>
      <c r="AA32" s="14"/>
      <c r="AB32" s="14"/>
      <c r="AC32" s="14"/>
      <c r="AD32" s="14"/>
    </row>
    <row r="33" spans="2:30" x14ac:dyDescent="0.35">
      <c r="C33" s="158"/>
      <c r="D33" s="159" t="s">
        <v>386</v>
      </c>
      <c r="E33" s="164"/>
      <c r="F33" s="160"/>
      <c r="G33" s="34"/>
      <c r="H33" s="34"/>
      <c r="I33" s="34"/>
      <c r="J33" s="34"/>
      <c r="K33" s="34"/>
      <c r="L33" s="79"/>
      <c r="M33" s="34"/>
      <c r="N33" s="34"/>
      <c r="O33" s="34"/>
      <c r="P33" s="84"/>
      <c r="Q33" s="84"/>
      <c r="R33" s="84"/>
      <c r="S33" s="166"/>
      <c r="T33" s="14"/>
      <c r="U33" s="14"/>
      <c r="V33" s="14"/>
      <c r="W33" s="14"/>
      <c r="X33" s="14"/>
      <c r="Y33" s="14"/>
      <c r="Z33" s="14"/>
      <c r="AA33" s="14"/>
      <c r="AB33" s="14"/>
      <c r="AC33" s="14"/>
      <c r="AD33" s="14"/>
    </row>
    <row r="34" spans="2:30" x14ac:dyDescent="0.35">
      <c r="C34" s="32">
        <v>2</v>
      </c>
      <c r="D34" s="96" t="s">
        <v>388</v>
      </c>
      <c r="E34" s="164"/>
      <c r="F34" s="165" t="s">
        <v>181</v>
      </c>
      <c r="G34" s="165">
        <v>82</v>
      </c>
      <c r="H34" s="165">
        <v>83</v>
      </c>
      <c r="I34" s="165">
        <v>84</v>
      </c>
      <c r="J34" s="165">
        <v>85</v>
      </c>
      <c r="K34" s="165">
        <v>86</v>
      </c>
      <c r="L34" s="79">
        <v>79.540000000000006</v>
      </c>
      <c r="M34" s="34">
        <v>82.05</v>
      </c>
      <c r="N34" s="34">
        <v>83.58</v>
      </c>
      <c r="O34" s="34">
        <v>97.53</v>
      </c>
      <c r="P34" s="86">
        <v>100</v>
      </c>
      <c r="Q34" s="86">
        <f t="shared" ref="Q34" si="2">M34/G34*100</f>
        <v>100.06097560975608</v>
      </c>
      <c r="R34" s="86">
        <f t="shared" ref="R34" si="3">N34/H34*100</f>
        <v>100.69879518072288</v>
      </c>
      <c r="S34" s="167">
        <f t="shared" ref="S34" si="4">O34/I34*100</f>
        <v>116.10714285714285</v>
      </c>
      <c r="T34" s="14"/>
      <c r="U34" s="14"/>
      <c r="V34" s="14" t="s">
        <v>172</v>
      </c>
      <c r="W34" s="14"/>
      <c r="X34" s="14"/>
      <c r="Y34" s="14"/>
      <c r="Z34" s="14"/>
      <c r="AA34" s="14"/>
      <c r="AB34" s="14"/>
      <c r="AC34" s="14"/>
      <c r="AD34" s="14"/>
    </row>
    <row r="35" spans="2:30" x14ac:dyDescent="0.35">
      <c r="C35" s="32"/>
      <c r="D35" s="96"/>
      <c r="E35" s="96"/>
      <c r="F35" s="168"/>
      <c r="G35" s="30"/>
      <c r="H35" s="30"/>
      <c r="I35" s="30"/>
      <c r="J35" s="30"/>
      <c r="K35" s="30"/>
      <c r="L35" s="34"/>
      <c r="M35" s="34"/>
      <c r="N35" s="34"/>
      <c r="O35" s="35"/>
      <c r="P35" s="62"/>
      <c r="Q35" s="35"/>
      <c r="R35" s="35"/>
      <c r="S35" s="169"/>
      <c r="T35" s="14"/>
      <c r="U35" s="14"/>
      <c r="V35" s="14" t="s">
        <v>173</v>
      </c>
      <c r="W35" s="14"/>
      <c r="X35" s="14"/>
      <c r="Y35" s="14"/>
      <c r="Z35" s="14"/>
      <c r="AA35" s="14"/>
      <c r="AB35" s="14"/>
      <c r="AC35" s="14"/>
      <c r="AD35" s="14"/>
    </row>
    <row r="36" spans="2:30" x14ac:dyDescent="0.35">
      <c r="C36" s="373" t="s">
        <v>167</v>
      </c>
      <c r="D36" s="374"/>
      <c r="E36" s="96"/>
      <c r="F36" s="160"/>
      <c r="G36" s="34"/>
      <c r="H36" s="34"/>
      <c r="I36" s="34"/>
      <c r="J36" s="34"/>
      <c r="K36" s="34"/>
      <c r="L36" s="34"/>
      <c r="M36" s="34"/>
      <c r="N36" s="34"/>
      <c r="O36" s="35"/>
      <c r="P36" s="35"/>
      <c r="Q36" s="35"/>
      <c r="R36" s="35"/>
      <c r="S36" s="169"/>
      <c r="T36" s="14"/>
      <c r="U36" s="14"/>
      <c r="AB36" s="14"/>
      <c r="AC36" s="14"/>
      <c r="AD36" s="14"/>
    </row>
    <row r="37" spans="2:30" x14ac:dyDescent="0.35">
      <c r="C37" s="145" t="s">
        <v>234</v>
      </c>
      <c r="D37" s="159"/>
      <c r="E37" s="96"/>
      <c r="F37" s="160"/>
      <c r="G37" s="34"/>
      <c r="H37" s="34"/>
      <c r="I37" s="34"/>
      <c r="J37" s="34"/>
      <c r="K37" s="34"/>
      <c r="L37" s="34"/>
      <c r="M37" s="34"/>
      <c r="N37" s="34"/>
      <c r="O37" s="35"/>
      <c r="P37" s="35"/>
      <c r="Q37" s="35"/>
      <c r="R37" s="35"/>
      <c r="S37" s="169"/>
      <c r="T37" s="14"/>
      <c r="U37" s="14"/>
      <c r="AB37" s="14"/>
      <c r="AC37" s="14"/>
      <c r="AD37" s="14"/>
    </row>
    <row r="38" spans="2:30" x14ac:dyDescent="0.35">
      <c r="C38" s="144">
        <v>1</v>
      </c>
      <c r="D38" s="96" t="s">
        <v>184</v>
      </c>
      <c r="E38" s="96"/>
      <c r="F38" s="160" t="s">
        <v>221</v>
      </c>
      <c r="G38" s="160" t="s">
        <v>221</v>
      </c>
      <c r="H38" s="160" t="s">
        <v>221</v>
      </c>
      <c r="I38" s="160" t="s">
        <v>221</v>
      </c>
      <c r="J38" s="160" t="s">
        <v>221</v>
      </c>
      <c r="K38" s="160" t="s">
        <v>221</v>
      </c>
      <c r="L38" s="34">
        <v>63</v>
      </c>
      <c r="M38" s="34">
        <v>65</v>
      </c>
      <c r="N38" s="34">
        <v>66.209999999999994</v>
      </c>
      <c r="O38" s="35">
        <v>67.150000000000006</v>
      </c>
      <c r="P38" s="86">
        <f>L38/70*100</f>
        <v>90</v>
      </c>
      <c r="Q38" s="86">
        <f t="shared" ref="Q38:S38" si="5">M38/70*100</f>
        <v>92.857142857142861</v>
      </c>
      <c r="R38" s="86">
        <f t="shared" si="5"/>
        <v>94.585714285714275</v>
      </c>
      <c r="S38" s="86">
        <f t="shared" si="5"/>
        <v>95.928571428571445</v>
      </c>
      <c r="T38" s="14"/>
      <c r="U38" s="61">
        <v>2</v>
      </c>
      <c r="V38" s="14" t="s">
        <v>174</v>
      </c>
      <c r="W38" s="14"/>
      <c r="X38" s="14"/>
      <c r="Y38" s="14"/>
      <c r="Z38" s="14"/>
      <c r="AA38" s="14"/>
      <c r="AB38" s="14"/>
      <c r="AC38" s="14"/>
      <c r="AD38" s="14"/>
    </row>
    <row r="39" spans="2:30" x14ac:dyDescent="0.35">
      <c r="C39" s="146" t="s">
        <v>297</v>
      </c>
      <c r="D39" s="96"/>
      <c r="E39" s="96"/>
      <c r="F39" s="160"/>
      <c r="G39" s="160"/>
      <c r="H39" s="160"/>
      <c r="I39" s="160"/>
      <c r="J39" s="160"/>
      <c r="K39" s="160"/>
      <c r="L39" s="34"/>
      <c r="M39" s="34"/>
      <c r="N39" s="34"/>
      <c r="O39" s="35"/>
      <c r="P39" s="86"/>
      <c r="Q39" s="86"/>
      <c r="R39" s="86"/>
      <c r="S39" s="141"/>
      <c r="T39" s="14"/>
      <c r="U39" s="61"/>
      <c r="V39" s="14"/>
      <c r="W39" s="14"/>
      <c r="X39" s="14"/>
      <c r="Y39" s="14"/>
      <c r="Z39" s="14"/>
      <c r="AA39" s="14"/>
      <c r="AB39" s="14"/>
      <c r="AC39" s="14"/>
      <c r="AD39" s="14"/>
    </row>
    <row r="40" spans="2:30" ht="29" x14ac:dyDescent="0.35">
      <c r="C40" s="144">
        <v>1</v>
      </c>
      <c r="D40" s="96" t="s">
        <v>188</v>
      </c>
      <c r="E40" s="96"/>
      <c r="F40" s="160">
        <v>100</v>
      </c>
      <c r="G40" s="160">
        <v>100</v>
      </c>
      <c r="H40" s="160">
        <v>100</v>
      </c>
      <c r="I40" s="160">
        <v>100</v>
      </c>
      <c r="J40" s="160">
        <v>100</v>
      </c>
      <c r="K40" s="160">
        <v>100</v>
      </c>
      <c r="L40" s="160">
        <v>100</v>
      </c>
      <c r="M40" s="160">
        <v>100</v>
      </c>
      <c r="N40" s="160">
        <v>100</v>
      </c>
      <c r="O40" s="160">
        <v>100</v>
      </c>
      <c r="P40" s="86">
        <f t="shared" ref="P40:P49" si="6">L40/F40*100</f>
        <v>100</v>
      </c>
      <c r="Q40" s="86">
        <f t="shared" ref="Q40:Q49" si="7">M40/G40*100</f>
        <v>100</v>
      </c>
      <c r="R40" s="86">
        <f t="shared" ref="R40:R49" si="8">N40/H40*100</f>
        <v>100</v>
      </c>
      <c r="S40" s="170">
        <f t="shared" ref="S40:S49" si="9">O40/I40*100</f>
        <v>100</v>
      </c>
      <c r="T40" s="14"/>
      <c r="U40" s="14"/>
      <c r="V40" s="14" t="s">
        <v>170</v>
      </c>
      <c r="W40" s="14" t="s">
        <v>175</v>
      </c>
      <c r="X40" s="14"/>
      <c r="Y40" s="14"/>
      <c r="Z40" s="14"/>
      <c r="AA40" s="14"/>
      <c r="AB40" s="14"/>
      <c r="AC40" s="14"/>
      <c r="AD40" s="14"/>
    </row>
    <row r="41" spans="2:30" x14ac:dyDescent="0.35">
      <c r="C41" s="146" t="s">
        <v>309</v>
      </c>
      <c r="D41" s="96"/>
      <c r="E41" s="116"/>
      <c r="F41" s="160"/>
      <c r="G41" s="160"/>
      <c r="H41" s="160"/>
      <c r="I41" s="160"/>
      <c r="J41" s="160"/>
      <c r="K41" s="160"/>
      <c r="L41" s="160"/>
      <c r="M41" s="160"/>
      <c r="N41" s="160"/>
      <c r="O41" s="160"/>
      <c r="P41" s="86"/>
      <c r="Q41" s="86"/>
      <c r="R41" s="86"/>
      <c r="S41" s="170"/>
      <c r="T41" s="14"/>
      <c r="U41" s="14"/>
      <c r="V41" s="14"/>
      <c r="W41" s="14"/>
      <c r="X41" s="14"/>
      <c r="Y41" s="14"/>
      <c r="Z41" s="14"/>
      <c r="AA41" s="14"/>
      <c r="AB41" s="14"/>
      <c r="AC41" s="14"/>
      <c r="AD41" s="14"/>
    </row>
    <row r="42" spans="2:30" ht="29" x14ac:dyDescent="0.35">
      <c r="B42" s="171"/>
      <c r="C42" s="144">
        <v>1</v>
      </c>
      <c r="D42" s="96" t="s">
        <v>187</v>
      </c>
      <c r="F42" s="160">
        <v>15</v>
      </c>
      <c r="G42" s="160">
        <v>15</v>
      </c>
      <c r="H42" s="160">
        <v>15</v>
      </c>
      <c r="I42" s="160">
        <v>15</v>
      </c>
      <c r="J42" s="160">
        <v>15</v>
      </c>
      <c r="K42" s="160">
        <v>15</v>
      </c>
      <c r="L42" s="160">
        <v>27</v>
      </c>
      <c r="M42" s="160">
        <v>27</v>
      </c>
      <c r="N42" s="160">
        <v>27</v>
      </c>
      <c r="O42" s="160">
        <v>27</v>
      </c>
      <c r="P42" s="86">
        <f t="shared" si="6"/>
        <v>180</v>
      </c>
      <c r="Q42" s="86">
        <f t="shared" si="7"/>
        <v>180</v>
      </c>
      <c r="R42" s="86">
        <f t="shared" si="8"/>
        <v>180</v>
      </c>
      <c r="S42" s="170">
        <f t="shared" si="9"/>
        <v>180</v>
      </c>
      <c r="T42" s="14"/>
      <c r="U42" s="14"/>
      <c r="V42" s="14" t="s">
        <v>172</v>
      </c>
      <c r="W42" s="14"/>
      <c r="X42" s="14"/>
      <c r="Y42" s="14"/>
      <c r="Z42" s="14"/>
      <c r="AA42" s="14"/>
      <c r="AB42" s="14"/>
      <c r="AC42" s="14"/>
      <c r="AD42" s="14"/>
    </row>
    <row r="43" spans="2:30" ht="43.5" x14ac:dyDescent="0.35">
      <c r="C43" s="144">
        <v>2</v>
      </c>
      <c r="D43" s="96" t="s">
        <v>186</v>
      </c>
      <c r="E43" s="96"/>
      <c r="F43" s="160">
        <v>100</v>
      </c>
      <c r="G43" s="160">
        <v>100</v>
      </c>
      <c r="H43" s="160">
        <v>100</v>
      </c>
      <c r="I43" s="160">
        <v>100</v>
      </c>
      <c r="J43" s="160">
        <v>100</v>
      </c>
      <c r="K43" s="160">
        <v>100</v>
      </c>
      <c r="L43" s="160">
        <v>100</v>
      </c>
      <c r="M43" s="160">
        <v>100</v>
      </c>
      <c r="N43" s="160">
        <v>100</v>
      </c>
      <c r="O43" s="160">
        <v>100</v>
      </c>
      <c r="P43" s="86">
        <f t="shared" si="6"/>
        <v>100</v>
      </c>
      <c r="Q43" s="86">
        <f t="shared" si="7"/>
        <v>100</v>
      </c>
      <c r="R43" s="86">
        <f t="shared" si="8"/>
        <v>100</v>
      </c>
      <c r="S43" s="170">
        <f t="shared" si="9"/>
        <v>100</v>
      </c>
      <c r="T43" s="14"/>
      <c r="U43" s="14"/>
      <c r="V43" s="14" t="s">
        <v>176</v>
      </c>
      <c r="W43" s="14"/>
      <c r="X43" s="14"/>
      <c r="Y43" s="14"/>
      <c r="Z43" s="14"/>
      <c r="AA43" s="14"/>
      <c r="AB43" s="14"/>
      <c r="AC43" s="14"/>
      <c r="AD43" s="14"/>
    </row>
    <row r="44" spans="2:30" x14ac:dyDescent="0.35">
      <c r="C44" s="146" t="s">
        <v>312</v>
      </c>
      <c r="D44" s="96"/>
      <c r="E44" s="96"/>
      <c r="F44" s="160"/>
      <c r="G44" s="160"/>
      <c r="H44" s="160"/>
      <c r="I44" s="160"/>
      <c r="J44" s="160"/>
      <c r="K44" s="160"/>
      <c r="L44" s="160"/>
      <c r="M44" s="160"/>
      <c r="N44" s="160"/>
      <c r="O44" s="160"/>
      <c r="P44" s="86"/>
      <c r="Q44" s="86"/>
      <c r="R44" s="86"/>
      <c r="S44" s="170"/>
      <c r="T44" s="14"/>
      <c r="U44" s="14"/>
      <c r="V44" s="14"/>
      <c r="W44" s="14"/>
      <c r="X44" s="14"/>
      <c r="Y44" s="14"/>
      <c r="Z44" s="14"/>
      <c r="AA44" s="14"/>
      <c r="AB44" s="14"/>
      <c r="AC44" s="14"/>
      <c r="AD44" s="14"/>
    </row>
    <row r="45" spans="2:30" ht="45.75" customHeight="1" x14ac:dyDescent="0.35">
      <c r="C45" s="144">
        <v>1</v>
      </c>
      <c r="D45" s="96" t="s">
        <v>220</v>
      </c>
      <c r="E45" s="96"/>
      <c r="F45" s="160">
        <v>100</v>
      </c>
      <c r="G45" s="160">
        <v>100</v>
      </c>
      <c r="H45" s="160">
        <v>100</v>
      </c>
      <c r="I45" s="160">
        <v>100</v>
      </c>
      <c r="J45" s="160">
        <v>100</v>
      </c>
      <c r="K45" s="160">
        <v>100</v>
      </c>
      <c r="L45" s="160">
        <v>100</v>
      </c>
      <c r="M45" s="160">
        <v>100</v>
      </c>
      <c r="N45" s="160">
        <v>100</v>
      </c>
      <c r="O45" s="160">
        <v>100</v>
      </c>
      <c r="P45" s="86">
        <f t="shared" ref="P45" si="10">L45/F45*100</f>
        <v>100</v>
      </c>
      <c r="Q45" s="86">
        <f t="shared" ref="Q45" si="11">M45/G45*100</f>
        <v>100</v>
      </c>
      <c r="R45" s="86">
        <f t="shared" ref="R45" si="12">N45/H45*100</f>
        <v>100</v>
      </c>
      <c r="S45" s="170">
        <f t="shared" ref="S45" si="13">O45/I45*100</f>
        <v>100</v>
      </c>
      <c r="T45" s="14"/>
      <c r="U45" s="14"/>
      <c r="V45" s="14"/>
      <c r="W45" s="14"/>
      <c r="X45" s="14"/>
      <c r="Y45" s="14"/>
      <c r="Z45" s="14"/>
      <c r="AA45" s="14"/>
      <c r="AB45" s="14"/>
      <c r="AC45" s="14"/>
      <c r="AD45" s="14"/>
    </row>
    <row r="46" spans="2:30" x14ac:dyDescent="0.35">
      <c r="C46" s="146" t="s">
        <v>316</v>
      </c>
      <c r="D46" s="96"/>
      <c r="E46" s="96"/>
      <c r="F46" s="160"/>
      <c r="G46" s="160"/>
      <c r="H46" s="160"/>
      <c r="I46" s="160"/>
      <c r="J46" s="160"/>
      <c r="K46" s="160"/>
      <c r="L46" s="160"/>
      <c r="M46" s="160"/>
      <c r="N46" s="160"/>
      <c r="O46" s="160"/>
      <c r="P46" s="86"/>
      <c r="Q46" s="86"/>
      <c r="R46" s="86"/>
      <c r="S46" s="170"/>
      <c r="T46" s="14"/>
      <c r="U46" s="14"/>
      <c r="V46" s="14"/>
      <c r="W46" s="14"/>
      <c r="X46" s="14"/>
      <c r="Y46" s="14"/>
      <c r="Z46" s="14"/>
      <c r="AA46" s="14"/>
      <c r="AB46" s="14"/>
      <c r="AC46" s="14"/>
      <c r="AD46" s="14"/>
    </row>
    <row r="47" spans="2:30" ht="29" x14ac:dyDescent="0.35">
      <c r="C47" s="144">
        <v>1</v>
      </c>
      <c r="D47" s="96" t="s">
        <v>185</v>
      </c>
      <c r="E47" s="96"/>
      <c r="F47" s="160">
        <v>100</v>
      </c>
      <c r="G47" s="160">
        <v>100</v>
      </c>
      <c r="H47" s="160">
        <v>100</v>
      </c>
      <c r="I47" s="160">
        <v>100</v>
      </c>
      <c r="J47" s="160">
        <v>100</v>
      </c>
      <c r="K47" s="160">
        <v>100</v>
      </c>
      <c r="L47" s="160">
        <v>100</v>
      </c>
      <c r="M47" s="160">
        <v>100</v>
      </c>
      <c r="N47" s="160">
        <v>100</v>
      </c>
      <c r="O47" s="160">
        <v>100</v>
      </c>
      <c r="P47" s="86">
        <f t="shared" si="6"/>
        <v>100</v>
      </c>
      <c r="Q47" s="86">
        <f t="shared" si="7"/>
        <v>100</v>
      </c>
      <c r="R47" s="86">
        <f t="shared" si="8"/>
        <v>100</v>
      </c>
      <c r="S47" s="170">
        <f t="shared" si="9"/>
        <v>100</v>
      </c>
      <c r="T47" s="14"/>
      <c r="U47" s="14"/>
      <c r="V47" s="14"/>
      <c r="W47" s="14"/>
      <c r="X47" s="14"/>
      <c r="Y47" s="14"/>
      <c r="Z47" s="14"/>
      <c r="AA47" s="14"/>
      <c r="AB47" s="14"/>
      <c r="AC47" s="14"/>
      <c r="AD47" s="14"/>
    </row>
    <row r="48" spans="2:30" x14ac:dyDescent="0.35">
      <c r="C48" s="146" t="s">
        <v>320</v>
      </c>
      <c r="D48" s="96"/>
      <c r="E48" s="96"/>
      <c r="F48" s="160"/>
      <c r="G48" s="160"/>
      <c r="H48" s="160"/>
      <c r="I48" s="160"/>
      <c r="J48" s="160"/>
      <c r="K48" s="160"/>
      <c r="L48" s="160"/>
      <c r="M48" s="160"/>
      <c r="N48" s="160"/>
      <c r="O48" s="160"/>
      <c r="P48" s="86"/>
      <c r="Q48" s="86"/>
      <c r="R48" s="86"/>
      <c r="S48" s="170"/>
      <c r="T48" s="14"/>
      <c r="U48" s="14"/>
      <c r="V48" s="14"/>
      <c r="W48" s="14"/>
      <c r="X48" s="14"/>
      <c r="Y48" s="14"/>
      <c r="Z48" s="14"/>
      <c r="AA48" s="14"/>
      <c r="AB48" s="14"/>
      <c r="AC48" s="14"/>
      <c r="AD48" s="14"/>
    </row>
    <row r="49" spans="3:30" ht="29" x14ac:dyDescent="0.35">
      <c r="C49" s="144">
        <v>1</v>
      </c>
      <c r="D49" s="96" t="s">
        <v>189</v>
      </c>
      <c r="E49" s="96"/>
      <c r="F49" s="160">
        <v>100</v>
      </c>
      <c r="G49" s="160">
        <v>100</v>
      </c>
      <c r="H49" s="160">
        <v>100</v>
      </c>
      <c r="I49" s="160">
        <v>100</v>
      </c>
      <c r="J49" s="160">
        <v>100</v>
      </c>
      <c r="K49" s="160">
        <v>100</v>
      </c>
      <c r="L49" s="160">
        <v>100</v>
      </c>
      <c r="M49" s="160">
        <v>100</v>
      </c>
      <c r="N49" s="160">
        <v>100</v>
      </c>
      <c r="O49" s="160">
        <v>100</v>
      </c>
      <c r="P49" s="86">
        <f t="shared" si="6"/>
        <v>100</v>
      </c>
      <c r="Q49" s="86">
        <f t="shared" si="7"/>
        <v>100</v>
      </c>
      <c r="R49" s="86">
        <f t="shared" si="8"/>
        <v>100</v>
      </c>
      <c r="S49" s="170">
        <f t="shared" si="9"/>
        <v>100</v>
      </c>
      <c r="T49" s="14"/>
      <c r="U49" s="14"/>
      <c r="V49" s="14"/>
      <c r="W49" s="14"/>
      <c r="X49" s="14"/>
      <c r="Y49" s="14"/>
      <c r="Z49" s="14"/>
      <c r="AA49" s="14"/>
      <c r="AB49" s="14"/>
      <c r="AC49" s="14"/>
      <c r="AD49" s="14"/>
    </row>
    <row r="50" spans="3:30" x14ac:dyDescent="0.35">
      <c r="C50" s="144"/>
      <c r="D50" s="96"/>
      <c r="E50" s="96"/>
      <c r="F50" s="160"/>
      <c r="G50" s="34"/>
      <c r="H50" s="34"/>
      <c r="I50" s="34"/>
      <c r="J50" s="34"/>
      <c r="K50" s="34"/>
      <c r="L50" s="34"/>
      <c r="M50" s="34"/>
      <c r="N50" s="34"/>
      <c r="O50" s="35"/>
      <c r="P50" s="35"/>
      <c r="Q50" s="35"/>
      <c r="R50" s="35"/>
      <c r="S50" s="169"/>
      <c r="T50" s="14"/>
      <c r="U50" s="14"/>
      <c r="V50" s="14"/>
      <c r="W50" s="14"/>
      <c r="X50" s="14"/>
      <c r="Y50" s="14"/>
      <c r="Z50" s="14"/>
      <c r="AA50" s="14"/>
      <c r="AB50" s="14"/>
      <c r="AC50" s="14"/>
      <c r="AD50" s="14"/>
    </row>
    <row r="51" spans="3:30" x14ac:dyDescent="0.35">
      <c r="N51" s="74"/>
      <c r="O51" s="14"/>
      <c r="P51" s="14"/>
      <c r="Q51" s="14"/>
      <c r="R51" s="14"/>
      <c r="S51" s="14"/>
      <c r="T51" s="14"/>
      <c r="U51" s="14"/>
      <c r="V51" s="14"/>
      <c r="W51" s="14"/>
      <c r="X51" s="14"/>
    </row>
    <row r="52" spans="3:30" x14ac:dyDescent="0.35">
      <c r="C52" s="98" t="s">
        <v>3</v>
      </c>
    </row>
    <row r="53" spans="3:30" x14ac:dyDescent="0.35">
      <c r="C53" s="156">
        <v>1</v>
      </c>
      <c r="D53" s="98" t="s">
        <v>4</v>
      </c>
    </row>
    <row r="54" spans="3:30" x14ac:dyDescent="0.35">
      <c r="C54" s="156">
        <v>2</v>
      </c>
      <c r="D54" s="98" t="s">
        <v>164</v>
      </c>
    </row>
    <row r="55" spans="3:30" x14ac:dyDescent="0.35">
      <c r="C55" s="156">
        <v>3</v>
      </c>
      <c r="D55" s="98" t="s">
        <v>29</v>
      </c>
    </row>
    <row r="56" spans="3:30" x14ac:dyDescent="0.35">
      <c r="C56" s="157" t="s">
        <v>107</v>
      </c>
      <c r="D56" s="98" t="s">
        <v>110</v>
      </c>
    </row>
    <row r="57" spans="3:30" x14ac:dyDescent="0.35">
      <c r="C57" s="172" t="s">
        <v>108</v>
      </c>
      <c r="D57" s="98" t="s">
        <v>111</v>
      </c>
    </row>
    <row r="58" spans="3:30" x14ac:dyDescent="0.35">
      <c r="C58" s="173" t="s">
        <v>109</v>
      </c>
      <c r="D58" s="98" t="s">
        <v>28</v>
      </c>
    </row>
    <row r="59" spans="3:30" x14ac:dyDescent="0.35">
      <c r="C59" s="173"/>
      <c r="D59" s="98" t="s">
        <v>27</v>
      </c>
    </row>
    <row r="60" spans="3:30" x14ac:dyDescent="0.35">
      <c r="C60" s="173"/>
      <c r="D60" s="98" t="s">
        <v>26</v>
      </c>
    </row>
  </sheetData>
  <mergeCells count="16">
    <mergeCell ref="C28:D28"/>
    <mergeCell ref="C32:D32"/>
    <mergeCell ref="C36:D36"/>
    <mergeCell ref="K2:N2"/>
    <mergeCell ref="O2:O3"/>
    <mergeCell ref="C2:C3"/>
    <mergeCell ref="D2:D3"/>
    <mergeCell ref="E2:E3"/>
    <mergeCell ref="F2:J2"/>
    <mergeCell ref="C24:X24"/>
    <mergeCell ref="C25:C26"/>
    <mergeCell ref="D25:D26"/>
    <mergeCell ref="E25:E26"/>
    <mergeCell ref="F25:K25"/>
    <mergeCell ref="P25:S25"/>
    <mergeCell ref="L25:O25"/>
  </mergeCells>
  <phoneticPr fontId="28" type="noConversion"/>
  <printOptions horizontalCentered="1"/>
  <pageMargins left="0" right="0" top="0.74803149606299213" bottom="0.74803149606299213" header="0.31496062992125984" footer="0.31496062992125984"/>
  <pageSetup paperSize="258"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9BFEB-58F7-C64B-984A-A516036B99CF}">
  <sheetPr>
    <tabColor rgb="FFFF0000"/>
  </sheetPr>
  <dimension ref="B1:AD59"/>
  <sheetViews>
    <sheetView topLeftCell="B1" zoomScale="90" zoomScaleNormal="90" workbookViewId="0">
      <selection activeCell="D9" sqref="D9"/>
    </sheetView>
  </sheetViews>
  <sheetFormatPr defaultColWidth="9.1796875" defaultRowHeight="14.5" x14ac:dyDescent="0.35"/>
  <cols>
    <col min="1" max="2" width="9.1796875" style="4"/>
    <col min="3" max="3" width="5.1796875" style="4" customWidth="1"/>
    <col min="4" max="4" width="30.81640625" style="4" customWidth="1"/>
    <col min="5" max="5" width="10.81640625" style="4" customWidth="1"/>
    <col min="6" max="15" width="8.54296875" style="4" customWidth="1"/>
    <col min="16" max="16" width="7.7265625" style="4" customWidth="1"/>
    <col min="17" max="19" width="6.81640625" style="4" customWidth="1"/>
    <col min="20" max="20" width="25" style="4" customWidth="1"/>
    <col min="21" max="21" width="6.81640625" style="4" customWidth="1"/>
    <col min="22" max="22" width="7" style="4" customWidth="1"/>
    <col min="23" max="24" width="6.81640625" style="4" customWidth="1"/>
    <col min="25" max="16384" width="9.1796875" style="4"/>
  </cols>
  <sheetData>
    <row r="1" spans="3:15" x14ac:dyDescent="0.35">
      <c r="C1" s="12" t="s">
        <v>115</v>
      </c>
    </row>
    <row r="2" spans="3:15" ht="14.5" customHeight="1" x14ac:dyDescent="0.35">
      <c r="C2" s="379" t="s">
        <v>0</v>
      </c>
      <c r="D2" s="379" t="s">
        <v>35</v>
      </c>
      <c r="E2" s="379" t="s">
        <v>1</v>
      </c>
      <c r="F2" s="375" t="s">
        <v>36</v>
      </c>
      <c r="G2" s="376"/>
      <c r="H2" s="376"/>
      <c r="I2" s="376"/>
      <c r="J2" s="377"/>
      <c r="K2" s="375" t="s">
        <v>37</v>
      </c>
      <c r="L2" s="376"/>
      <c r="M2" s="376"/>
      <c r="N2" s="377"/>
      <c r="O2" s="378" t="s">
        <v>38</v>
      </c>
    </row>
    <row r="3" spans="3:15" x14ac:dyDescent="0.35">
      <c r="C3" s="379"/>
      <c r="D3" s="379"/>
      <c r="E3" s="379"/>
      <c r="F3" s="26">
        <v>2020</v>
      </c>
      <c r="G3" s="26">
        <v>2021</v>
      </c>
      <c r="H3" s="26">
        <v>2022</v>
      </c>
      <c r="I3" s="26">
        <v>2023</v>
      </c>
      <c r="J3" s="26">
        <v>2024</v>
      </c>
      <c r="K3" s="26">
        <v>2021</v>
      </c>
      <c r="L3" s="26">
        <v>2022</v>
      </c>
      <c r="M3" s="26">
        <v>2023</v>
      </c>
      <c r="N3" s="26">
        <v>2024</v>
      </c>
      <c r="O3" s="378"/>
    </row>
    <row r="4" spans="3:15" x14ac:dyDescent="0.35">
      <c r="C4" s="26">
        <v>1</v>
      </c>
      <c r="D4" s="26">
        <v>2</v>
      </c>
      <c r="E4" s="26">
        <v>3</v>
      </c>
      <c r="F4" s="26">
        <v>4</v>
      </c>
      <c r="G4" s="26">
        <v>5</v>
      </c>
      <c r="H4" s="26">
        <v>6</v>
      </c>
      <c r="I4" s="26">
        <v>7</v>
      </c>
      <c r="J4" s="26">
        <v>8</v>
      </c>
      <c r="K4" s="26">
        <v>9</v>
      </c>
      <c r="L4" s="26">
        <v>10</v>
      </c>
      <c r="M4" s="26">
        <v>11</v>
      </c>
      <c r="N4" s="26">
        <v>12</v>
      </c>
      <c r="O4" s="26">
        <v>13</v>
      </c>
    </row>
    <row r="5" spans="3:15" x14ac:dyDescent="0.35">
      <c r="C5" s="28">
        <v>1</v>
      </c>
      <c r="D5" s="29" t="s">
        <v>402</v>
      </c>
      <c r="E5" s="30"/>
      <c r="F5" s="30"/>
      <c r="G5" s="30"/>
      <c r="H5" s="30"/>
      <c r="I5" s="30"/>
      <c r="J5" s="30"/>
      <c r="K5" s="30"/>
      <c r="L5" s="72"/>
      <c r="M5" s="72"/>
      <c r="N5" s="72"/>
      <c r="O5" s="72"/>
    </row>
    <row r="6" spans="3:15" ht="28" x14ac:dyDescent="0.35">
      <c r="C6" s="32"/>
      <c r="D6" s="33" t="s">
        <v>386</v>
      </c>
      <c r="E6" s="34"/>
      <c r="F6" s="34"/>
      <c r="G6" s="34"/>
      <c r="H6" s="34"/>
      <c r="I6" s="34"/>
      <c r="J6" s="34"/>
      <c r="K6" s="30"/>
      <c r="L6" s="72"/>
      <c r="M6" s="72"/>
      <c r="N6" s="72"/>
      <c r="O6" s="84"/>
    </row>
    <row r="7" spans="3:15" x14ac:dyDescent="0.35">
      <c r="C7" s="32"/>
      <c r="D7" s="33" t="s">
        <v>403</v>
      </c>
      <c r="E7" s="34"/>
      <c r="F7" s="34"/>
      <c r="G7" s="35"/>
      <c r="H7" s="35"/>
      <c r="I7" s="35"/>
      <c r="J7" s="35"/>
      <c r="K7" s="30"/>
      <c r="L7" s="30"/>
      <c r="M7" s="30"/>
      <c r="N7" s="30"/>
      <c r="O7" s="35"/>
    </row>
    <row r="8" spans="3:15" ht="33" customHeight="1" x14ac:dyDescent="0.35">
      <c r="C8" s="32"/>
      <c r="D8" s="33" t="s">
        <v>404</v>
      </c>
      <c r="E8" s="34"/>
      <c r="F8" s="34"/>
      <c r="G8" s="35"/>
      <c r="H8" s="35"/>
      <c r="I8" s="35"/>
      <c r="J8" s="35"/>
      <c r="K8" s="30"/>
      <c r="L8" s="30"/>
      <c r="M8" s="30"/>
      <c r="N8" s="30"/>
      <c r="O8" s="35"/>
    </row>
    <row r="9" spans="3:15" x14ac:dyDescent="0.35">
      <c r="C9" s="174" t="s">
        <v>365</v>
      </c>
      <c r="D9" s="175" t="s">
        <v>182</v>
      </c>
      <c r="E9" s="34" t="s">
        <v>180</v>
      </c>
      <c r="F9" s="34">
        <v>0</v>
      </c>
      <c r="G9" s="35">
        <v>3.12</v>
      </c>
      <c r="H9" s="35">
        <v>3.27</v>
      </c>
      <c r="I9" s="35">
        <v>4.3899999999999997</v>
      </c>
      <c r="J9" s="35">
        <v>4.47</v>
      </c>
      <c r="K9" s="30">
        <v>100</v>
      </c>
      <c r="L9" s="72">
        <v>4.8076923076923048</v>
      </c>
      <c r="M9" s="72">
        <v>34.250764525993873</v>
      </c>
      <c r="N9" s="72">
        <v>1.8223234624145803</v>
      </c>
      <c r="O9" s="62">
        <v>13.626926765366919</v>
      </c>
    </row>
    <row r="10" spans="3:15" x14ac:dyDescent="0.35">
      <c r="C10" s="174" t="s">
        <v>365</v>
      </c>
      <c r="D10" s="176" t="s">
        <v>183</v>
      </c>
      <c r="E10" s="34" t="s">
        <v>180</v>
      </c>
      <c r="F10" s="34">
        <v>0</v>
      </c>
      <c r="G10" s="35">
        <v>79.540000000000006</v>
      </c>
      <c r="H10" s="35">
        <v>82.05</v>
      </c>
      <c r="I10" s="35">
        <v>83.58</v>
      </c>
      <c r="J10" s="35">
        <v>97.53</v>
      </c>
      <c r="K10" s="30">
        <v>100</v>
      </c>
      <c r="L10" s="72">
        <v>3.155644958511429</v>
      </c>
      <c r="M10" s="72">
        <v>1.8647166361974419</v>
      </c>
      <c r="N10" s="72">
        <v>16.690595836324484</v>
      </c>
      <c r="O10" s="62">
        <v>7.2369858103444509</v>
      </c>
    </row>
    <row r="11" spans="3:15" x14ac:dyDescent="0.35">
      <c r="C11" s="32"/>
      <c r="D11" s="37"/>
      <c r="E11" s="34"/>
      <c r="F11" s="34"/>
      <c r="G11" s="35"/>
      <c r="H11" s="35"/>
      <c r="I11" s="35"/>
      <c r="J11" s="35"/>
      <c r="K11" s="30"/>
      <c r="L11" s="30"/>
      <c r="M11" s="30"/>
      <c r="N11" s="30"/>
      <c r="O11" s="35"/>
    </row>
    <row r="12" spans="3:15" x14ac:dyDescent="0.35">
      <c r="C12" s="21"/>
      <c r="D12" s="18"/>
      <c r="E12" s="22"/>
      <c r="F12" s="23"/>
      <c r="G12" s="23"/>
      <c r="H12" s="23"/>
      <c r="I12" s="23"/>
      <c r="J12" s="23"/>
      <c r="K12" s="23"/>
      <c r="L12" s="23"/>
    </row>
    <row r="13" spans="3:15" x14ac:dyDescent="0.35">
      <c r="C13" s="4" t="s">
        <v>3</v>
      </c>
    </row>
    <row r="14" spans="3:15" x14ac:dyDescent="0.35">
      <c r="C14" s="20">
        <v>1</v>
      </c>
      <c r="D14" s="4" t="s">
        <v>4</v>
      </c>
    </row>
    <row r="15" spans="3:15" x14ac:dyDescent="0.35">
      <c r="C15" s="20">
        <v>2</v>
      </c>
      <c r="D15" s="55" t="s">
        <v>163</v>
      </c>
    </row>
    <row r="16" spans="3:15" x14ac:dyDescent="0.35">
      <c r="C16" s="20">
        <v>3</v>
      </c>
      <c r="D16" s="16" t="s">
        <v>29</v>
      </c>
    </row>
    <row r="17" spans="2:30" x14ac:dyDescent="0.35">
      <c r="C17" s="27" t="s">
        <v>39</v>
      </c>
      <c r="D17" s="25" t="s">
        <v>40</v>
      </c>
    </row>
    <row r="18" spans="2:30" x14ac:dyDescent="0.35">
      <c r="C18" s="27" t="s">
        <v>41</v>
      </c>
      <c r="D18" s="25" t="s">
        <v>42</v>
      </c>
    </row>
    <row r="19" spans="2:30" x14ac:dyDescent="0.35">
      <c r="C19" s="20">
        <v>13</v>
      </c>
      <c r="D19" s="25" t="s">
        <v>43</v>
      </c>
    </row>
    <row r="20" spans="2:30" x14ac:dyDescent="0.35">
      <c r="C20" s="20"/>
      <c r="D20" s="16"/>
    </row>
    <row r="21" spans="2:30" x14ac:dyDescent="0.35">
      <c r="C21" s="20"/>
      <c r="D21" s="16"/>
    </row>
    <row r="22" spans="2:30" x14ac:dyDescent="0.35">
      <c r="C22" s="12" t="s">
        <v>116</v>
      </c>
      <c r="D22" s="2"/>
      <c r="E22" s="3"/>
      <c r="F22" s="13"/>
      <c r="G22" s="13"/>
      <c r="H22" s="13"/>
      <c r="I22" s="14"/>
      <c r="J22" s="14"/>
      <c r="K22" s="14"/>
      <c r="L22" s="14"/>
      <c r="M22" s="14"/>
      <c r="N22" s="14"/>
      <c r="O22" s="14"/>
      <c r="P22" s="14"/>
      <c r="Q22" s="14"/>
      <c r="R22" s="14"/>
      <c r="S22" s="14"/>
      <c r="T22" s="13"/>
      <c r="U22" s="13"/>
      <c r="V22" s="13"/>
      <c r="W22" s="13"/>
      <c r="X22" s="13"/>
    </row>
    <row r="23" spans="2:30" x14ac:dyDescent="0.35">
      <c r="C23" s="380"/>
      <c r="D23" s="380"/>
      <c r="E23" s="380"/>
      <c r="F23" s="380"/>
      <c r="G23" s="380"/>
      <c r="H23" s="380"/>
      <c r="I23" s="380"/>
      <c r="J23" s="380"/>
      <c r="K23" s="380"/>
      <c r="L23" s="380"/>
      <c r="M23" s="380"/>
      <c r="N23" s="380"/>
      <c r="O23" s="380"/>
      <c r="P23" s="380"/>
      <c r="Q23" s="380"/>
      <c r="R23" s="380"/>
      <c r="S23" s="380"/>
      <c r="T23" s="380"/>
      <c r="U23" s="380"/>
      <c r="V23" s="380"/>
      <c r="W23" s="380"/>
      <c r="X23" s="380"/>
    </row>
    <row r="24" spans="2:30" ht="48.65" customHeight="1" x14ac:dyDescent="0.35">
      <c r="C24" s="379" t="s">
        <v>0</v>
      </c>
      <c r="D24" s="379" t="s">
        <v>50</v>
      </c>
      <c r="E24" s="379" t="s">
        <v>1</v>
      </c>
      <c r="F24" s="375" t="s">
        <v>2</v>
      </c>
      <c r="G24" s="376"/>
      <c r="H24" s="376"/>
      <c r="I24" s="376"/>
      <c r="J24" s="376"/>
      <c r="K24" s="377"/>
      <c r="L24" s="384" t="s">
        <v>34</v>
      </c>
      <c r="M24" s="385"/>
      <c r="N24" s="385"/>
      <c r="O24" s="386"/>
      <c r="P24" s="381" t="s">
        <v>30</v>
      </c>
      <c r="Q24" s="382"/>
      <c r="R24" s="382"/>
      <c r="S24" s="383"/>
      <c r="T24" s="63" t="s">
        <v>177</v>
      </c>
      <c r="U24" s="14"/>
      <c r="V24" s="14"/>
      <c r="W24" s="14"/>
      <c r="X24" s="14"/>
      <c r="Y24" s="14"/>
      <c r="Z24" s="14"/>
      <c r="AA24" s="14"/>
      <c r="AB24" s="14"/>
      <c r="AC24" s="14"/>
      <c r="AD24" s="14"/>
    </row>
    <row r="25" spans="2:30" x14ac:dyDescent="0.35">
      <c r="C25" s="379"/>
      <c r="D25" s="379"/>
      <c r="E25" s="379"/>
      <c r="F25" s="26">
        <v>2021</v>
      </c>
      <c r="G25" s="26">
        <v>2022</v>
      </c>
      <c r="H25" s="26">
        <v>2023</v>
      </c>
      <c r="I25" s="26">
        <v>2024</v>
      </c>
      <c r="J25" s="26">
        <v>2025</v>
      </c>
      <c r="K25" s="26">
        <v>2026</v>
      </c>
      <c r="L25" s="48">
        <v>2021</v>
      </c>
      <c r="M25" s="48">
        <v>2022</v>
      </c>
      <c r="N25" s="48">
        <v>2023</v>
      </c>
      <c r="O25" s="48">
        <v>2024</v>
      </c>
      <c r="P25" s="49">
        <v>2021</v>
      </c>
      <c r="Q25" s="49">
        <v>2022</v>
      </c>
      <c r="R25" s="49">
        <v>2023</v>
      </c>
      <c r="S25" s="49">
        <v>2024</v>
      </c>
      <c r="T25" s="64"/>
      <c r="U25" s="14"/>
      <c r="V25" s="14"/>
      <c r="W25" s="14"/>
      <c r="X25" s="14"/>
      <c r="Y25" s="14"/>
      <c r="Z25" s="14"/>
      <c r="AA25" s="14"/>
      <c r="AB25" s="14"/>
      <c r="AC25" s="14"/>
      <c r="AD25" s="14"/>
    </row>
    <row r="26" spans="2:30" x14ac:dyDescent="0.35">
      <c r="C26" s="26">
        <v>1</v>
      </c>
      <c r="D26" s="26">
        <v>2</v>
      </c>
      <c r="E26" s="26">
        <v>3</v>
      </c>
      <c r="F26" s="26">
        <v>4</v>
      </c>
      <c r="G26" s="26">
        <v>5</v>
      </c>
      <c r="H26" s="26">
        <v>6</v>
      </c>
      <c r="I26" s="26">
        <v>7</v>
      </c>
      <c r="J26" s="26">
        <v>8</v>
      </c>
      <c r="K26" s="26">
        <v>9</v>
      </c>
      <c r="L26" s="48">
        <v>10</v>
      </c>
      <c r="M26" s="48">
        <v>11</v>
      </c>
      <c r="N26" s="48">
        <v>12</v>
      </c>
      <c r="O26" s="48">
        <v>13</v>
      </c>
      <c r="P26" s="49">
        <v>14</v>
      </c>
      <c r="Q26" s="49">
        <v>15</v>
      </c>
      <c r="R26" s="49">
        <v>16</v>
      </c>
      <c r="S26" s="49">
        <v>17</v>
      </c>
      <c r="T26" s="64"/>
      <c r="U26" s="14"/>
      <c r="V26" s="14"/>
      <c r="W26" s="14"/>
      <c r="X26" s="14"/>
      <c r="Y26" s="14"/>
      <c r="Z26" s="14"/>
      <c r="AA26" s="14"/>
      <c r="AB26" s="14"/>
      <c r="AC26" s="14"/>
      <c r="AD26" s="14"/>
    </row>
    <row r="27" spans="2:30" s="17" customFormat="1" x14ac:dyDescent="0.35">
      <c r="C27" s="387" t="s">
        <v>165</v>
      </c>
      <c r="D27" s="388"/>
      <c r="E27" s="29"/>
      <c r="F27" s="150"/>
      <c r="G27" s="34"/>
      <c r="H27" s="34"/>
      <c r="I27" s="34"/>
      <c r="J27" s="34"/>
      <c r="K27" s="34"/>
      <c r="L27" s="30"/>
      <c r="M27" s="30"/>
      <c r="N27" s="30"/>
      <c r="O27" s="31"/>
      <c r="P27" s="31"/>
      <c r="Q27" s="31"/>
      <c r="R27" s="31"/>
      <c r="S27" s="38"/>
      <c r="T27" s="64"/>
      <c r="U27" s="14"/>
      <c r="V27" s="14"/>
      <c r="W27" s="14"/>
      <c r="X27" s="14"/>
      <c r="Y27" s="14"/>
      <c r="Z27" s="14"/>
      <c r="AA27" s="14"/>
      <c r="AB27" s="14"/>
      <c r="AC27" s="14"/>
      <c r="AD27" s="14"/>
    </row>
    <row r="28" spans="2:30" s="17" customFormat="1" ht="31" customHeight="1" x14ac:dyDescent="0.35">
      <c r="C28" s="89"/>
      <c r="D28" s="90" t="s">
        <v>385</v>
      </c>
      <c r="E28" s="142"/>
      <c r="F28" s="80"/>
      <c r="G28" s="81"/>
      <c r="H28" s="81"/>
      <c r="I28" s="81"/>
      <c r="J28" s="81"/>
      <c r="K28" s="81"/>
      <c r="L28" s="143"/>
      <c r="M28" s="30"/>
      <c r="N28" s="30"/>
      <c r="O28" s="31"/>
      <c r="P28" s="31"/>
      <c r="Q28" s="31"/>
      <c r="R28" s="31"/>
      <c r="S28" s="38"/>
      <c r="T28" s="64"/>
      <c r="U28" s="14"/>
      <c r="V28" s="14"/>
      <c r="W28" s="14"/>
      <c r="X28" s="14"/>
      <c r="Y28" s="14"/>
      <c r="Z28" s="14"/>
      <c r="AA28" s="14"/>
      <c r="AB28" s="14"/>
      <c r="AC28" s="14"/>
      <c r="AD28" s="14"/>
    </row>
    <row r="29" spans="2:30" s="17" customFormat="1" ht="21" x14ac:dyDescent="0.35">
      <c r="B29" s="55"/>
      <c r="C29" s="32">
        <v>1</v>
      </c>
      <c r="D29" s="33" t="s">
        <v>387</v>
      </c>
      <c r="E29" s="77"/>
      <c r="F29" s="83" t="s">
        <v>181</v>
      </c>
      <c r="G29" s="83">
        <v>3.1</v>
      </c>
      <c r="H29" s="83">
        <v>3.2</v>
      </c>
      <c r="I29" s="83">
        <v>3.3</v>
      </c>
      <c r="J29" s="83">
        <v>3.4</v>
      </c>
      <c r="K29" s="83">
        <v>3.5</v>
      </c>
      <c r="L29" s="79">
        <v>3.12</v>
      </c>
      <c r="M29" s="34">
        <v>3.27</v>
      </c>
      <c r="N29" s="34">
        <v>4.3899999999999997</v>
      </c>
      <c r="O29" s="34">
        <v>4.47</v>
      </c>
      <c r="P29" s="86">
        <v>100</v>
      </c>
      <c r="Q29" s="86">
        <f t="shared" ref="Q29:S29" si="0">M29/G29*100</f>
        <v>105.48387096774195</v>
      </c>
      <c r="R29" s="86">
        <f t="shared" si="0"/>
        <v>137.18749999999997</v>
      </c>
      <c r="S29" s="86">
        <f t="shared" si="0"/>
        <v>135.45454545454544</v>
      </c>
      <c r="T29" s="93" t="s">
        <v>222</v>
      </c>
      <c r="U29" s="14"/>
      <c r="V29" s="14"/>
      <c r="W29" s="14"/>
      <c r="X29" s="14"/>
      <c r="Y29" s="14"/>
      <c r="Z29" s="14"/>
      <c r="AA29" s="14"/>
      <c r="AB29" s="14"/>
      <c r="AC29" s="14"/>
      <c r="AD29" s="14"/>
    </row>
    <row r="30" spans="2:30" s="17" customFormat="1" x14ac:dyDescent="0.35">
      <c r="C30" s="32"/>
      <c r="D30" s="33"/>
      <c r="E30" s="77"/>
      <c r="F30" s="82"/>
      <c r="G30" s="34"/>
      <c r="H30" s="34"/>
      <c r="I30" s="34"/>
      <c r="J30" s="34"/>
      <c r="K30" s="34"/>
      <c r="L30" s="79"/>
      <c r="M30" s="34"/>
      <c r="N30" s="34"/>
      <c r="O30" s="34"/>
      <c r="P30" s="84"/>
      <c r="Q30" s="84"/>
      <c r="R30" s="84"/>
      <c r="S30" s="85"/>
      <c r="T30" s="64"/>
      <c r="U30" s="61"/>
      <c r="V30" s="14"/>
      <c r="W30" s="14"/>
      <c r="X30" s="14"/>
      <c r="Y30" s="14"/>
      <c r="Z30" s="14"/>
      <c r="AA30" s="14"/>
      <c r="AB30" s="14"/>
      <c r="AC30" s="14"/>
      <c r="AD30" s="14"/>
    </row>
    <row r="31" spans="2:30" s="17" customFormat="1" ht="15" customHeight="1" x14ac:dyDescent="0.35">
      <c r="C31" s="387" t="s">
        <v>166</v>
      </c>
      <c r="D31" s="388"/>
      <c r="E31" s="77"/>
      <c r="F31" s="82"/>
      <c r="G31" s="34"/>
      <c r="H31" s="34"/>
      <c r="I31" s="34"/>
      <c r="J31" s="34"/>
      <c r="K31" s="34"/>
      <c r="L31" s="79"/>
      <c r="M31" s="34"/>
      <c r="N31" s="34"/>
      <c r="O31" s="34"/>
      <c r="P31" s="84"/>
      <c r="Q31" s="84"/>
      <c r="R31" s="84"/>
      <c r="S31" s="85"/>
      <c r="T31" s="64"/>
      <c r="U31" s="14"/>
      <c r="V31" s="14"/>
      <c r="W31" s="14"/>
      <c r="X31" s="14"/>
      <c r="Y31" s="14"/>
      <c r="Z31" s="14"/>
      <c r="AA31" s="14"/>
      <c r="AB31" s="14"/>
      <c r="AC31" s="14"/>
      <c r="AD31" s="14"/>
    </row>
    <row r="32" spans="2:30" s="17" customFormat="1" ht="30.5" customHeight="1" x14ac:dyDescent="0.35">
      <c r="C32" s="89"/>
      <c r="D32" s="90" t="s">
        <v>386</v>
      </c>
      <c r="E32" s="77"/>
      <c r="F32" s="82"/>
      <c r="G32" s="34"/>
      <c r="H32" s="34"/>
      <c r="I32" s="34"/>
      <c r="J32" s="34"/>
      <c r="K32" s="34"/>
      <c r="L32" s="79"/>
      <c r="M32" s="34"/>
      <c r="N32" s="34"/>
      <c r="O32" s="34"/>
      <c r="P32" s="84"/>
      <c r="Q32" s="84"/>
      <c r="R32" s="84"/>
      <c r="S32" s="85"/>
      <c r="T32" s="64"/>
      <c r="U32" s="14"/>
      <c r="V32" s="14"/>
      <c r="W32" s="14"/>
      <c r="X32" s="14"/>
      <c r="Y32" s="14"/>
      <c r="Z32" s="14"/>
      <c r="AA32" s="14"/>
      <c r="AB32" s="14"/>
      <c r="AC32" s="14"/>
      <c r="AD32" s="14"/>
    </row>
    <row r="33" spans="3:30" s="17" customFormat="1" ht="31.5" x14ac:dyDescent="0.35">
      <c r="C33" s="147">
        <v>2</v>
      </c>
      <c r="D33" s="33" t="s">
        <v>388</v>
      </c>
      <c r="E33" s="78"/>
      <c r="F33" s="83" t="s">
        <v>181</v>
      </c>
      <c r="G33" s="83">
        <v>82</v>
      </c>
      <c r="H33" s="83">
        <v>83</v>
      </c>
      <c r="I33" s="83">
        <v>84</v>
      </c>
      <c r="J33" s="83">
        <v>85</v>
      </c>
      <c r="K33" s="83">
        <v>86</v>
      </c>
      <c r="L33" s="79">
        <v>79.540000000000006</v>
      </c>
      <c r="M33" s="34">
        <v>82.05</v>
      </c>
      <c r="N33" s="34">
        <v>83.58</v>
      </c>
      <c r="O33" s="34">
        <v>97.53</v>
      </c>
      <c r="P33" s="86">
        <v>100</v>
      </c>
      <c r="Q33" s="86">
        <f t="shared" ref="Q33:S33" si="1">M33/G33*100</f>
        <v>100.06097560975608</v>
      </c>
      <c r="R33" s="86">
        <f t="shared" si="1"/>
        <v>100.69879518072288</v>
      </c>
      <c r="S33" s="87">
        <f t="shared" si="1"/>
        <v>116.10714285714285</v>
      </c>
      <c r="T33" s="93" t="s">
        <v>223</v>
      </c>
      <c r="U33" s="14"/>
      <c r="V33" s="14"/>
      <c r="W33" s="14"/>
      <c r="X33" s="14"/>
      <c r="Y33" s="14"/>
      <c r="Z33" s="14"/>
      <c r="AA33" s="14"/>
      <c r="AB33" s="14"/>
      <c r="AC33" s="14"/>
      <c r="AD33" s="14"/>
    </row>
    <row r="34" spans="3:30" s="17" customFormat="1" x14ac:dyDescent="0.35">
      <c r="C34" s="32"/>
      <c r="D34" s="96"/>
      <c r="E34" s="37"/>
      <c r="F34" s="75"/>
      <c r="G34" s="30"/>
      <c r="H34" s="30"/>
      <c r="I34" s="30"/>
      <c r="J34" s="30"/>
      <c r="K34" s="30"/>
      <c r="L34" s="34"/>
      <c r="M34" s="34"/>
      <c r="N34" s="34"/>
      <c r="O34" s="35"/>
      <c r="P34" s="62"/>
      <c r="Q34" s="35"/>
      <c r="R34" s="35"/>
      <c r="S34" s="39"/>
      <c r="T34" s="64"/>
      <c r="U34" s="14"/>
      <c r="V34" s="14"/>
      <c r="W34" s="14"/>
      <c r="X34" s="14"/>
      <c r="Y34" s="14"/>
      <c r="Z34" s="14"/>
      <c r="AA34" s="14"/>
      <c r="AB34" s="14"/>
      <c r="AC34" s="14"/>
      <c r="AD34" s="14"/>
    </row>
    <row r="35" spans="3:30" s="17" customFormat="1" ht="15" customHeight="1" x14ac:dyDescent="0.35">
      <c r="C35" s="387" t="s">
        <v>167</v>
      </c>
      <c r="D35" s="388"/>
      <c r="E35" s="37"/>
      <c r="F35" s="76"/>
      <c r="G35" s="34"/>
      <c r="H35" s="34"/>
      <c r="I35" s="34"/>
      <c r="J35" s="34"/>
      <c r="K35" s="34"/>
      <c r="L35" s="34"/>
      <c r="M35" s="34"/>
      <c r="N35" s="34"/>
      <c r="O35" s="35"/>
      <c r="P35" s="35"/>
      <c r="Q35" s="35"/>
      <c r="R35" s="35"/>
      <c r="S35" s="39"/>
      <c r="T35" s="64"/>
      <c r="U35" s="14"/>
      <c r="AB35" s="14"/>
      <c r="AC35" s="14"/>
      <c r="AD35" s="14"/>
    </row>
    <row r="36" spans="3:30" s="17" customFormat="1" ht="15" customHeight="1" x14ac:dyDescent="0.35">
      <c r="C36" s="145" t="s">
        <v>234</v>
      </c>
      <c r="D36" s="91"/>
      <c r="E36" s="37"/>
      <c r="F36" s="76"/>
      <c r="G36" s="34"/>
      <c r="H36" s="34"/>
      <c r="I36" s="34"/>
      <c r="J36" s="34"/>
      <c r="K36" s="34"/>
      <c r="L36" s="34"/>
      <c r="M36" s="34"/>
      <c r="N36" s="34"/>
      <c r="O36" s="35"/>
      <c r="P36" s="35"/>
      <c r="Q36" s="35"/>
      <c r="R36" s="35"/>
      <c r="S36" s="39"/>
      <c r="T36" s="64"/>
      <c r="U36" s="14"/>
      <c r="AB36" s="14"/>
      <c r="AC36" s="14"/>
      <c r="AD36" s="14"/>
    </row>
    <row r="37" spans="3:30" s="17" customFormat="1" x14ac:dyDescent="0.35">
      <c r="C37" s="144">
        <v>1</v>
      </c>
      <c r="D37" s="37" t="s">
        <v>184</v>
      </c>
      <c r="E37" s="37"/>
      <c r="F37" s="76" t="s">
        <v>221</v>
      </c>
      <c r="G37" s="76" t="s">
        <v>221</v>
      </c>
      <c r="H37" s="76" t="s">
        <v>221</v>
      </c>
      <c r="I37" s="76" t="s">
        <v>221</v>
      </c>
      <c r="J37" s="76" t="s">
        <v>221</v>
      </c>
      <c r="K37" s="76" t="s">
        <v>221</v>
      </c>
      <c r="L37" s="34">
        <v>63</v>
      </c>
      <c r="M37" s="34">
        <v>65</v>
      </c>
      <c r="N37" s="34">
        <v>66.209999999999994</v>
      </c>
      <c r="O37" s="35">
        <v>67.150000000000006</v>
      </c>
      <c r="P37" s="86">
        <f>L37/70*100</f>
        <v>90</v>
      </c>
      <c r="Q37" s="86">
        <f t="shared" ref="Q37:S37" si="2">M37/70*100</f>
        <v>92.857142857142861</v>
      </c>
      <c r="R37" s="86">
        <f t="shared" si="2"/>
        <v>94.585714285714275</v>
      </c>
      <c r="S37" s="86">
        <f t="shared" si="2"/>
        <v>95.928571428571445</v>
      </c>
      <c r="T37" s="93" t="s">
        <v>224</v>
      </c>
      <c r="U37" s="61"/>
      <c r="V37" s="14"/>
      <c r="W37" s="14"/>
      <c r="X37" s="14"/>
      <c r="Y37" s="14"/>
      <c r="Z37" s="14"/>
      <c r="AA37" s="14"/>
      <c r="AB37" s="14"/>
      <c r="AC37" s="14"/>
      <c r="AD37" s="14"/>
    </row>
    <row r="38" spans="3:30" s="17" customFormat="1" x14ac:dyDescent="0.35">
      <c r="C38" s="146" t="s">
        <v>297</v>
      </c>
      <c r="D38" s="37"/>
      <c r="E38" s="37"/>
      <c r="F38" s="76"/>
      <c r="G38" s="76"/>
      <c r="H38" s="76"/>
      <c r="I38" s="76"/>
      <c r="J38" s="76"/>
      <c r="K38" s="76"/>
      <c r="L38" s="34"/>
      <c r="M38" s="34"/>
      <c r="N38" s="34"/>
      <c r="O38" s="35"/>
      <c r="P38" s="86"/>
      <c r="Q38" s="86"/>
      <c r="R38" s="86"/>
      <c r="S38" s="141"/>
      <c r="T38" s="93"/>
      <c r="U38" s="61"/>
      <c r="V38" s="14"/>
      <c r="W38" s="14"/>
      <c r="X38" s="14"/>
      <c r="Y38" s="14"/>
      <c r="Z38" s="14"/>
      <c r="AA38" s="14"/>
      <c r="AB38" s="14"/>
      <c r="AC38" s="14"/>
      <c r="AD38" s="14"/>
    </row>
    <row r="39" spans="3:30" s="17" customFormat="1" ht="31.5" x14ac:dyDescent="0.35">
      <c r="C39" s="144">
        <v>1</v>
      </c>
      <c r="D39" s="37" t="s">
        <v>188</v>
      </c>
      <c r="E39" s="37"/>
      <c r="F39" s="76">
        <v>100</v>
      </c>
      <c r="G39" s="76">
        <v>100</v>
      </c>
      <c r="H39" s="76">
        <v>100</v>
      </c>
      <c r="I39" s="76">
        <v>100</v>
      </c>
      <c r="J39" s="76">
        <v>100</v>
      </c>
      <c r="K39" s="76">
        <v>100</v>
      </c>
      <c r="L39" s="76">
        <v>100</v>
      </c>
      <c r="M39" s="76">
        <v>100</v>
      </c>
      <c r="N39" s="76">
        <v>100</v>
      </c>
      <c r="O39" s="76">
        <v>100</v>
      </c>
      <c r="P39" s="86">
        <f t="shared" ref="P39:S48" si="3">L39/F39*100</f>
        <v>100</v>
      </c>
      <c r="Q39" s="86">
        <f t="shared" si="3"/>
        <v>100</v>
      </c>
      <c r="R39" s="86">
        <f t="shared" si="3"/>
        <v>100</v>
      </c>
      <c r="S39" s="88">
        <f t="shared" si="3"/>
        <v>100</v>
      </c>
      <c r="T39" s="93" t="s">
        <v>225</v>
      </c>
      <c r="U39" s="14"/>
      <c r="V39" s="14"/>
      <c r="W39" s="14"/>
      <c r="X39" s="14"/>
      <c r="Y39" s="14"/>
      <c r="Z39" s="14"/>
      <c r="AA39" s="14"/>
      <c r="AB39" s="14"/>
      <c r="AC39" s="14"/>
      <c r="AD39" s="14"/>
    </row>
    <row r="40" spans="3:30" s="17" customFormat="1" x14ac:dyDescent="0.35">
      <c r="C40" s="146" t="s">
        <v>309</v>
      </c>
      <c r="D40" s="37"/>
      <c r="E40" s="36"/>
      <c r="F40" s="76"/>
      <c r="G40" s="76"/>
      <c r="H40" s="76"/>
      <c r="I40" s="76"/>
      <c r="J40" s="76"/>
      <c r="K40" s="76"/>
      <c r="L40" s="76"/>
      <c r="M40" s="76"/>
      <c r="N40" s="76"/>
      <c r="O40" s="76"/>
      <c r="P40" s="86"/>
      <c r="Q40" s="86"/>
      <c r="R40" s="86"/>
      <c r="S40" s="88"/>
      <c r="T40" s="93"/>
      <c r="U40" s="14"/>
      <c r="V40" s="14"/>
      <c r="W40" s="14"/>
      <c r="X40" s="14"/>
      <c r="Y40" s="14"/>
      <c r="Z40" s="14"/>
      <c r="AA40" s="14"/>
      <c r="AB40" s="14"/>
      <c r="AC40" s="14"/>
      <c r="AD40" s="14"/>
    </row>
    <row r="41" spans="3:30" s="17" customFormat="1" ht="31.5" x14ac:dyDescent="0.35">
      <c r="C41" s="144">
        <v>1</v>
      </c>
      <c r="D41" s="37" t="s">
        <v>187</v>
      </c>
      <c r="F41" s="76">
        <v>15</v>
      </c>
      <c r="G41" s="76">
        <v>15</v>
      </c>
      <c r="H41" s="76">
        <v>15</v>
      </c>
      <c r="I41" s="76">
        <v>15</v>
      </c>
      <c r="J41" s="76">
        <v>15</v>
      </c>
      <c r="K41" s="76">
        <v>15</v>
      </c>
      <c r="L41" s="76">
        <v>27</v>
      </c>
      <c r="M41" s="76">
        <v>27</v>
      </c>
      <c r="N41" s="76">
        <v>27</v>
      </c>
      <c r="O41" s="76">
        <v>27</v>
      </c>
      <c r="P41" s="86">
        <f t="shared" si="3"/>
        <v>180</v>
      </c>
      <c r="Q41" s="86">
        <f t="shared" si="3"/>
        <v>180</v>
      </c>
      <c r="R41" s="86">
        <f t="shared" si="3"/>
        <v>180</v>
      </c>
      <c r="S41" s="88">
        <f t="shared" si="3"/>
        <v>180</v>
      </c>
      <c r="T41" s="93" t="s">
        <v>226</v>
      </c>
      <c r="U41" s="14"/>
      <c r="V41" s="14"/>
      <c r="W41" s="14"/>
      <c r="X41" s="14"/>
      <c r="Y41" s="14"/>
      <c r="Z41" s="14"/>
      <c r="AA41" s="14"/>
      <c r="AB41" s="14"/>
      <c r="AC41" s="14"/>
      <c r="AD41" s="14"/>
    </row>
    <row r="42" spans="3:30" s="17" customFormat="1" ht="43.5" x14ac:dyDescent="0.35">
      <c r="C42" s="144">
        <v>2</v>
      </c>
      <c r="D42" s="37" t="s">
        <v>186</v>
      </c>
      <c r="E42" s="37"/>
      <c r="F42" s="76">
        <v>100</v>
      </c>
      <c r="G42" s="76">
        <v>100</v>
      </c>
      <c r="H42" s="76">
        <v>100</v>
      </c>
      <c r="I42" s="76">
        <v>100</v>
      </c>
      <c r="J42" s="76">
        <v>100</v>
      </c>
      <c r="K42" s="76">
        <v>100</v>
      </c>
      <c r="L42" s="76">
        <v>100</v>
      </c>
      <c r="M42" s="76">
        <v>100</v>
      </c>
      <c r="N42" s="76">
        <v>100</v>
      </c>
      <c r="O42" s="76">
        <v>100</v>
      </c>
      <c r="P42" s="86">
        <f t="shared" si="3"/>
        <v>100</v>
      </c>
      <c r="Q42" s="86">
        <f t="shared" si="3"/>
        <v>100</v>
      </c>
      <c r="R42" s="86">
        <f t="shared" si="3"/>
        <v>100</v>
      </c>
      <c r="S42" s="88">
        <f t="shared" si="3"/>
        <v>100</v>
      </c>
      <c r="T42" s="93" t="s">
        <v>227</v>
      </c>
      <c r="U42" s="14"/>
      <c r="V42" s="14"/>
      <c r="W42" s="14"/>
      <c r="X42" s="14"/>
      <c r="Y42" s="14"/>
      <c r="Z42" s="14"/>
      <c r="AA42" s="14"/>
      <c r="AB42" s="14"/>
      <c r="AC42" s="14"/>
      <c r="AD42" s="14"/>
    </row>
    <row r="43" spans="3:30" s="17" customFormat="1" x14ac:dyDescent="0.35">
      <c r="C43" s="146" t="s">
        <v>312</v>
      </c>
      <c r="D43" s="37"/>
      <c r="E43" s="37"/>
      <c r="F43" s="76"/>
      <c r="G43" s="76"/>
      <c r="H43" s="76"/>
      <c r="I43" s="76"/>
      <c r="J43" s="76"/>
      <c r="K43" s="76"/>
      <c r="L43" s="76"/>
      <c r="M43" s="76"/>
      <c r="N43" s="76"/>
      <c r="O43" s="76"/>
      <c r="P43" s="86"/>
      <c r="Q43" s="86"/>
      <c r="R43" s="86"/>
      <c r="S43" s="88"/>
      <c r="T43" s="93"/>
      <c r="U43" s="14"/>
      <c r="V43" s="14"/>
      <c r="W43" s="14"/>
      <c r="X43" s="14"/>
      <c r="Y43" s="14"/>
      <c r="Z43" s="14"/>
      <c r="AA43" s="14"/>
      <c r="AB43" s="14"/>
      <c r="AC43" s="14"/>
      <c r="AD43" s="14"/>
    </row>
    <row r="44" spans="3:30" s="17" customFormat="1" ht="43.5" x14ac:dyDescent="0.35">
      <c r="C44" s="144">
        <v>1</v>
      </c>
      <c r="D44" s="37" t="s">
        <v>220</v>
      </c>
      <c r="E44" s="37"/>
      <c r="F44" s="76">
        <v>100</v>
      </c>
      <c r="G44" s="76">
        <v>100</v>
      </c>
      <c r="H44" s="76">
        <v>100</v>
      </c>
      <c r="I44" s="76">
        <v>100</v>
      </c>
      <c r="J44" s="76">
        <v>100</v>
      </c>
      <c r="K44" s="76">
        <v>100</v>
      </c>
      <c r="L44" s="76">
        <v>100</v>
      </c>
      <c r="M44" s="76">
        <v>100</v>
      </c>
      <c r="N44" s="76">
        <v>100</v>
      </c>
      <c r="O44" s="76">
        <v>100</v>
      </c>
      <c r="P44" s="86">
        <f t="shared" ref="P44:S44" si="4">L44/F44*100</f>
        <v>100</v>
      </c>
      <c r="Q44" s="86">
        <f t="shared" si="4"/>
        <v>100</v>
      </c>
      <c r="R44" s="86">
        <f t="shared" si="4"/>
        <v>100</v>
      </c>
      <c r="S44" s="88">
        <f t="shared" si="4"/>
        <v>100</v>
      </c>
      <c r="T44" s="93" t="s">
        <v>228</v>
      </c>
      <c r="U44" s="14"/>
      <c r="V44" s="14"/>
      <c r="W44" s="14"/>
      <c r="X44" s="14"/>
      <c r="Y44" s="14"/>
      <c r="Z44" s="14"/>
      <c r="AA44" s="14"/>
      <c r="AB44" s="14"/>
      <c r="AC44" s="14"/>
      <c r="AD44" s="14"/>
    </row>
    <row r="45" spans="3:30" s="17" customFormat="1" x14ac:dyDescent="0.35">
      <c r="C45" s="146" t="s">
        <v>316</v>
      </c>
      <c r="D45" s="37"/>
      <c r="E45" s="37"/>
      <c r="F45" s="76"/>
      <c r="G45" s="76"/>
      <c r="H45" s="76"/>
      <c r="I45" s="76"/>
      <c r="J45" s="76"/>
      <c r="K45" s="76"/>
      <c r="L45" s="76"/>
      <c r="M45" s="76"/>
      <c r="N45" s="76"/>
      <c r="O45" s="76"/>
      <c r="P45" s="86"/>
      <c r="Q45" s="86"/>
      <c r="R45" s="86"/>
      <c r="S45" s="88"/>
      <c r="T45" s="93"/>
      <c r="U45" s="14"/>
      <c r="V45" s="14"/>
      <c r="W45" s="14"/>
      <c r="X45" s="14"/>
      <c r="Y45" s="14"/>
      <c r="Z45" s="14"/>
      <c r="AA45" s="14"/>
      <c r="AB45" s="14"/>
      <c r="AC45" s="14"/>
      <c r="AD45" s="14"/>
    </row>
    <row r="46" spans="3:30" s="17" customFormat="1" ht="29" x14ac:dyDescent="0.35">
      <c r="C46" s="144">
        <v>1</v>
      </c>
      <c r="D46" s="37" t="s">
        <v>185</v>
      </c>
      <c r="E46" s="37"/>
      <c r="F46" s="76">
        <v>100</v>
      </c>
      <c r="G46" s="76">
        <v>100</v>
      </c>
      <c r="H46" s="76">
        <v>100</v>
      </c>
      <c r="I46" s="76">
        <v>100</v>
      </c>
      <c r="J46" s="76">
        <v>100</v>
      </c>
      <c r="K46" s="76">
        <v>100</v>
      </c>
      <c r="L46" s="76">
        <v>100</v>
      </c>
      <c r="M46" s="76">
        <v>100</v>
      </c>
      <c r="N46" s="76">
        <v>100</v>
      </c>
      <c r="O46" s="76">
        <v>100</v>
      </c>
      <c r="P46" s="86">
        <f t="shared" si="3"/>
        <v>100</v>
      </c>
      <c r="Q46" s="86">
        <f t="shared" si="3"/>
        <v>100</v>
      </c>
      <c r="R46" s="86">
        <f t="shared" si="3"/>
        <v>100</v>
      </c>
      <c r="S46" s="88">
        <f t="shared" si="3"/>
        <v>100</v>
      </c>
      <c r="T46" s="93" t="s">
        <v>229</v>
      </c>
      <c r="U46" s="14"/>
      <c r="V46" s="14"/>
      <c r="W46" s="14"/>
      <c r="X46" s="14"/>
      <c r="Y46" s="14"/>
      <c r="Z46" s="14"/>
      <c r="AA46" s="14"/>
      <c r="AB46" s="14"/>
      <c r="AC46" s="14"/>
      <c r="AD46" s="14"/>
    </row>
    <row r="47" spans="3:30" s="17" customFormat="1" x14ac:dyDescent="0.35">
      <c r="C47" s="146" t="s">
        <v>320</v>
      </c>
      <c r="D47" s="37"/>
      <c r="E47" s="37"/>
      <c r="F47" s="76"/>
      <c r="G47" s="76"/>
      <c r="H47" s="76"/>
      <c r="I47" s="76"/>
      <c r="J47" s="76"/>
      <c r="K47" s="76"/>
      <c r="L47" s="76"/>
      <c r="M47" s="76"/>
      <c r="N47" s="76"/>
      <c r="O47" s="76"/>
      <c r="P47" s="86"/>
      <c r="Q47" s="86"/>
      <c r="R47" s="86"/>
      <c r="S47" s="88"/>
      <c r="T47" s="93"/>
      <c r="U47" s="14"/>
      <c r="V47" s="14"/>
      <c r="W47" s="14"/>
      <c r="X47" s="14"/>
      <c r="Y47" s="14"/>
      <c r="Z47" s="14"/>
      <c r="AA47" s="14"/>
      <c r="AB47" s="14"/>
      <c r="AC47" s="14"/>
      <c r="AD47" s="14"/>
    </row>
    <row r="48" spans="3:30" s="17" customFormat="1" ht="29" x14ac:dyDescent="0.35">
      <c r="C48" s="144">
        <v>1</v>
      </c>
      <c r="D48" s="37" t="s">
        <v>189</v>
      </c>
      <c r="E48" s="37"/>
      <c r="F48" s="76">
        <v>100</v>
      </c>
      <c r="G48" s="76">
        <v>100</v>
      </c>
      <c r="H48" s="76">
        <v>100</v>
      </c>
      <c r="I48" s="76">
        <v>100</v>
      </c>
      <c r="J48" s="76">
        <v>100</v>
      </c>
      <c r="K48" s="76">
        <v>100</v>
      </c>
      <c r="L48" s="76">
        <v>100</v>
      </c>
      <c r="M48" s="76">
        <v>100</v>
      </c>
      <c r="N48" s="76">
        <v>100</v>
      </c>
      <c r="O48" s="76">
        <v>100</v>
      </c>
      <c r="P48" s="86">
        <f t="shared" si="3"/>
        <v>100</v>
      </c>
      <c r="Q48" s="86">
        <f t="shared" si="3"/>
        <v>100</v>
      </c>
      <c r="R48" s="86">
        <f t="shared" si="3"/>
        <v>100</v>
      </c>
      <c r="S48" s="88">
        <f t="shared" si="3"/>
        <v>100</v>
      </c>
      <c r="T48" s="93" t="s">
        <v>230</v>
      </c>
      <c r="U48" s="14"/>
      <c r="V48" s="14"/>
      <c r="W48" s="14"/>
      <c r="X48" s="14"/>
      <c r="Y48" s="14"/>
      <c r="Z48" s="14"/>
      <c r="AA48" s="14"/>
      <c r="AB48" s="14"/>
      <c r="AC48" s="14"/>
      <c r="AD48" s="14"/>
    </row>
    <row r="49" spans="3:30" s="17" customFormat="1" x14ac:dyDescent="0.35">
      <c r="C49" s="144"/>
      <c r="D49" s="37"/>
      <c r="E49" s="37"/>
      <c r="F49" s="76"/>
      <c r="G49" s="34"/>
      <c r="H49" s="34"/>
      <c r="I49" s="34"/>
      <c r="J49" s="34"/>
      <c r="K49" s="34"/>
      <c r="L49" s="34"/>
      <c r="M49" s="34"/>
      <c r="N49" s="34"/>
      <c r="O49" s="35"/>
      <c r="P49" s="35"/>
      <c r="Q49" s="35"/>
      <c r="R49" s="35"/>
      <c r="S49" s="39"/>
      <c r="T49" s="64"/>
      <c r="U49" s="14"/>
      <c r="V49" s="14"/>
      <c r="W49" s="14"/>
      <c r="X49" s="14"/>
      <c r="Y49" s="14"/>
      <c r="Z49" s="14"/>
      <c r="AA49" s="14"/>
      <c r="AB49" s="14"/>
      <c r="AC49" s="14"/>
      <c r="AD49" s="14"/>
    </row>
    <row r="50" spans="3:30" x14ac:dyDescent="0.35">
      <c r="N50" s="14"/>
      <c r="O50" s="14"/>
      <c r="P50" s="14"/>
      <c r="Q50" s="14"/>
      <c r="R50" s="14"/>
      <c r="S50" s="14"/>
      <c r="T50" s="14"/>
      <c r="U50" s="14"/>
      <c r="V50" s="14"/>
      <c r="W50" s="14"/>
    </row>
    <row r="51" spans="3:30" x14ac:dyDescent="0.35">
      <c r="C51" s="4" t="s">
        <v>3</v>
      </c>
    </row>
    <row r="52" spans="3:30" ht="15" customHeight="1" x14ac:dyDescent="0.35">
      <c r="C52" s="20">
        <v>1</v>
      </c>
      <c r="D52" s="4" t="s">
        <v>4</v>
      </c>
    </row>
    <row r="53" spans="3:30" x14ac:dyDescent="0.35">
      <c r="C53" s="20">
        <v>2</v>
      </c>
      <c r="D53" s="55" t="s">
        <v>164</v>
      </c>
    </row>
    <row r="54" spans="3:30" x14ac:dyDescent="0.35">
      <c r="C54" s="20">
        <v>3</v>
      </c>
      <c r="D54" s="16" t="s">
        <v>29</v>
      </c>
    </row>
    <row r="55" spans="3:30" ht="15" customHeight="1" x14ac:dyDescent="0.35">
      <c r="C55" s="50" t="s">
        <v>107</v>
      </c>
      <c r="D55" s="53" t="s">
        <v>110</v>
      </c>
    </row>
    <row r="56" spans="3:30" x14ac:dyDescent="0.35">
      <c r="C56" s="51" t="s">
        <v>108</v>
      </c>
      <c r="D56" s="53" t="s">
        <v>111</v>
      </c>
    </row>
    <row r="57" spans="3:30" x14ac:dyDescent="0.35">
      <c r="C57" s="52" t="s">
        <v>109</v>
      </c>
      <c r="D57" s="16" t="s">
        <v>28</v>
      </c>
    </row>
    <row r="58" spans="3:30" x14ac:dyDescent="0.35">
      <c r="C58" s="11"/>
      <c r="D58" s="16" t="s">
        <v>27</v>
      </c>
    </row>
    <row r="59" spans="3:30" x14ac:dyDescent="0.35">
      <c r="C59" s="11"/>
      <c r="D59" s="15" t="s">
        <v>26</v>
      </c>
    </row>
  </sheetData>
  <mergeCells count="16">
    <mergeCell ref="C27:D27"/>
    <mergeCell ref="C31:D31"/>
    <mergeCell ref="C35:D35"/>
    <mergeCell ref="C23:X23"/>
    <mergeCell ref="C24:C25"/>
    <mergeCell ref="D24:D25"/>
    <mergeCell ref="E24:E25"/>
    <mergeCell ref="F24:K24"/>
    <mergeCell ref="L24:O24"/>
    <mergeCell ref="P24:S24"/>
    <mergeCell ref="O2:O3"/>
    <mergeCell ref="C2:C3"/>
    <mergeCell ref="D2:D3"/>
    <mergeCell ref="E2:E3"/>
    <mergeCell ref="F2:J2"/>
    <mergeCell ref="K2:N2"/>
  </mergeCells>
  <printOptions horizontalCentered="1"/>
  <pageMargins left="0" right="0" top="0.74803149606299213" bottom="0.74803149606299213" header="0.31496062992125984" footer="0.31496062992125984"/>
  <pageSetup paperSize="25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5A22-680A-4613-99FF-94A901DE3413}">
  <sheetPr>
    <tabColor rgb="FFFFFF00"/>
  </sheetPr>
  <dimension ref="B2:F19"/>
  <sheetViews>
    <sheetView zoomScale="70" zoomScaleNormal="70" workbookViewId="0">
      <selection activeCell="F20" sqref="F20"/>
    </sheetView>
  </sheetViews>
  <sheetFormatPr defaultColWidth="9.1796875" defaultRowHeight="14.5" x14ac:dyDescent="0.35"/>
  <cols>
    <col min="1" max="1" width="9.1796875" style="4"/>
    <col min="2" max="2" width="5.1796875" style="4" customWidth="1"/>
    <col min="3" max="3" width="32.90625" style="4" customWidth="1"/>
    <col min="4" max="4" width="10.81640625" style="4" customWidth="1"/>
    <col min="5" max="5" width="13.6328125" style="4" customWidth="1"/>
    <col min="6" max="6" width="18.08984375" style="4" customWidth="1"/>
    <col min="7" max="7" width="11.1796875" style="4" customWidth="1"/>
    <col min="8" max="8" width="17.1796875" style="4" customWidth="1"/>
    <col min="9" max="9" width="6.81640625" style="4" customWidth="1"/>
    <col min="10" max="10" width="7.81640625" style="4" customWidth="1"/>
    <col min="11" max="23" width="6.81640625" style="4" customWidth="1"/>
    <col min="24" max="16384" width="9.1796875" style="4"/>
  </cols>
  <sheetData>
    <row r="2" spans="2:6" x14ac:dyDescent="0.35">
      <c r="B2" s="59" t="s">
        <v>146</v>
      </c>
    </row>
    <row r="3" spans="2:6" ht="15.5" x14ac:dyDescent="0.35">
      <c r="B3" s="58" t="s">
        <v>0</v>
      </c>
      <c r="C3" s="58" t="s">
        <v>145</v>
      </c>
      <c r="D3" s="58" t="s">
        <v>129</v>
      </c>
      <c r="E3" s="58" t="s">
        <v>130</v>
      </c>
      <c r="F3" s="58" t="s">
        <v>128</v>
      </c>
    </row>
    <row r="4" spans="2:6" ht="14.5" customHeight="1" x14ac:dyDescent="0.35">
      <c r="B4" s="26">
        <v>1</v>
      </c>
      <c r="C4" s="26">
        <v>2</v>
      </c>
      <c r="D4" s="26">
        <v>3</v>
      </c>
      <c r="E4" s="26">
        <v>4</v>
      </c>
      <c r="F4" s="26">
        <v>5</v>
      </c>
    </row>
    <row r="5" spans="2:6" ht="15.5" x14ac:dyDescent="0.35">
      <c r="B5" s="56">
        <v>1</v>
      </c>
      <c r="C5" s="56" t="s">
        <v>611</v>
      </c>
      <c r="D5" s="57">
        <v>0</v>
      </c>
      <c r="E5" s="57">
        <v>0</v>
      </c>
      <c r="F5" s="57">
        <v>0</v>
      </c>
    </row>
    <row r="6" spans="2:6" ht="15.5" x14ac:dyDescent="0.35">
      <c r="B6" s="56">
        <v>2</v>
      </c>
      <c r="C6" s="56" t="s">
        <v>612</v>
      </c>
      <c r="D6" s="57">
        <v>4</v>
      </c>
      <c r="E6" s="57">
        <v>2</v>
      </c>
      <c r="F6" s="57">
        <v>6</v>
      </c>
    </row>
    <row r="7" spans="2:6" ht="15.5" x14ac:dyDescent="0.35">
      <c r="B7" s="56">
        <v>3</v>
      </c>
      <c r="C7" s="56" t="s">
        <v>613</v>
      </c>
      <c r="D7" s="57">
        <v>4</v>
      </c>
      <c r="E7" s="57">
        <v>4</v>
      </c>
      <c r="F7" s="57">
        <v>8</v>
      </c>
    </row>
    <row r="8" spans="2:6" ht="15.5" x14ac:dyDescent="0.35">
      <c r="B8" s="56">
        <v>4</v>
      </c>
      <c r="C8" s="56" t="s">
        <v>614</v>
      </c>
      <c r="D8" s="57">
        <v>2</v>
      </c>
      <c r="E8" s="57">
        <v>0</v>
      </c>
      <c r="F8" s="57">
        <v>2</v>
      </c>
    </row>
    <row r="9" spans="2:6" ht="15.5" x14ac:dyDescent="0.35">
      <c r="B9" s="56">
        <v>5</v>
      </c>
      <c r="C9" s="287" t="s">
        <v>615</v>
      </c>
      <c r="D9" s="57">
        <v>1</v>
      </c>
      <c r="E9" s="57">
        <v>0</v>
      </c>
      <c r="F9" s="57">
        <v>1</v>
      </c>
    </row>
    <row r="10" spans="2:6" ht="15.5" x14ac:dyDescent="0.35">
      <c r="B10" s="56">
        <v>6</v>
      </c>
      <c r="C10" s="56" t="s">
        <v>617</v>
      </c>
      <c r="D10" s="57">
        <v>3</v>
      </c>
      <c r="E10" s="57">
        <v>1</v>
      </c>
      <c r="F10" s="57">
        <v>4</v>
      </c>
    </row>
    <row r="11" spans="2:6" ht="15.5" x14ac:dyDescent="0.35">
      <c r="B11" s="56">
        <v>7</v>
      </c>
      <c r="C11" s="56" t="s">
        <v>616</v>
      </c>
      <c r="D11" s="57">
        <v>1</v>
      </c>
      <c r="E11" s="57">
        <v>3</v>
      </c>
      <c r="F11" s="57">
        <v>4</v>
      </c>
    </row>
    <row r="12" spans="2:6" ht="15.5" x14ac:dyDescent="0.35">
      <c r="B12" s="56"/>
      <c r="C12" s="92" t="s">
        <v>179</v>
      </c>
      <c r="D12" s="57">
        <f>SUM(D5:D11)</f>
        <v>15</v>
      </c>
      <c r="E12" s="57">
        <f>SUM(E5:E11)</f>
        <v>10</v>
      </c>
      <c r="F12" s="57">
        <f>SUM(F5:F11)</f>
        <v>25</v>
      </c>
    </row>
    <row r="13" spans="2:6" x14ac:dyDescent="0.35">
      <c r="B13" s="4" t="s">
        <v>3</v>
      </c>
    </row>
    <row r="14" spans="2:6" x14ac:dyDescent="0.35">
      <c r="B14" s="20">
        <v>1</v>
      </c>
      <c r="C14" s="55" t="s">
        <v>147</v>
      </c>
    </row>
    <row r="15" spans="2:6" x14ac:dyDescent="0.35">
      <c r="B15" s="20">
        <v>2</v>
      </c>
      <c r="C15" s="55" t="s">
        <v>148</v>
      </c>
    </row>
    <row r="16" spans="2:6" x14ac:dyDescent="0.35">
      <c r="B16" s="20">
        <v>3</v>
      </c>
      <c r="C16" s="55" t="s">
        <v>149</v>
      </c>
    </row>
    <row r="17" spans="2:3" x14ac:dyDescent="0.35">
      <c r="B17" s="20">
        <v>4</v>
      </c>
      <c r="C17" s="55" t="s">
        <v>150</v>
      </c>
    </row>
    <row r="18" spans="2:3" x14ac:dyDescent="0.35">
      <c r="B18" s="20">
        <v>5</v>
      </c>
      <c r="C18" s="55" t="s">
        <v>151</v>
      </c>
    </row>
    <row r="19" spans="2:3" x14ac:dyDescent="0.35">
      <c r="B19" s="20"/>
      <c r="C19" s="55"/>
    </row>
  </sheetData>
  <printOptions horizontalCentered="1"/>
  <pageMargins left="0" right="0" top="0.74803149606299213" bottom="0.74803149606299213" header="0.31496062992125984" footer="0.31496062992125984"/>
  <pageSetup paperSize="258"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53829-8126-44C6-B591-83C36FC790D8}">
  <sheetPr>
    <tabColor rgb="FFFFFF00"/>
  </sheetPr>
  <dimension ref="B2:H23"/>
  <sheetViews>
    <sheetView topLeftCell="A13" zoomScale="70" zoomScaleNormal="70" workbookViewId="0">
      <selection activeCell="D19" sqref="D19:D21"/>
    </sheetView>
  </sheetViews>
  <sheetFormatPr defaultColWidth="9.1796875" defaultRowHeight="14.5" x14ac:dyDescent="0.35"/>
  <cols>
    <col min="1" max="1" width="9.1796875" style="4"/>
    <col min="2" max="2" width="4.36328125" style="4" customWidth="1"/>
    <col min="3" max="3" width="37.08984375" style="4" customWidth="1"/>
    <col min="4" max="4" width="8.36328125" style="4" customWidth="1"/>
    <col min="5" max="5" width="9" style="4" customWidth="1"/>
    <col min="6" max="6" width="5.7265625" style="4" customWidth="1"/>
    <col min="7" max="7" width="5.81640625" style="4" customWidth="1"/>
    <col min="8" max="8" width="18.08984375" style="4" customWidth="1"/>
    <col min="9" max="9" width="11.1796875" style="4" customWidth="1"/>
    <col min="10" max="10" width="17.1796875" style="4" customWidth="1"/>
    <col min="11" max="11" width="6.81640625" style="4" customWidth="1"/>
    <col min="12" max="12" width="7.81640625" style="4" customWidth="1"/>
    <col min="13" max="25" width="6.81640625" style="4" customWidth="1"/>
    <col min="26" max="16384" width="9.1796875" style="4"/>
  </cols>
  <sheetData>
    <row r="2" spans="2:8" s="139" customFormat="1" x14ac:dyDescent="0.35">
      <c r="B2" s="149" t="s">
        <v>377</v>
      </c>
      <c r="C2" s="138"/>
    </row>
    <row r="3" spans="2:8" s="139" customFormat="1" ht="49" customHeight="1" x14ac:dyDescent="0.35">
      <c r="B3" s="58" t="s">
        <v>0</v>
      </c>
      <c r="C3" s="58" t="s">
        <v>378</v>
      </c>
      <c r="D3" s="58" t="s">
        <v>379</v>
      </c>
      <c r="E3" s="58" t="s">
        <v>380</v>
      </c>
      <c r="F3" s="58" t="s">
        <v>129</v>
      </c>
      <c r="G3" s="58" t="s">
        <v>130</v>
      </c>
      <c r="H3" s="58" t="s">
        <v>381</v>
      </c>
    </row>
    <row r="4" spans="2:8" s="139" customFormat="1" x14ac:dyDescent="0.35">
      <c r="B4" s="26">
        <v>1</v>
      </c>
      <c r="C4" s="26">
        <v>2</v>
      </c>
      <c r="D4" s="26">
        <v>3</v>
      </c>
      <c r="E4" s="26">
        <v>4</v>
      </c>
      <c r="F4" s="26"/>
      <c r="G4" s="26"/>
      <c r="H4" s="26">
        <v>5</v>
      </c>
    </row>
    <row r="5" spans="2:8" s="139" customFormat="1" ht="15.5" x14ac:dyDescent="0.35">
      <c r="B5" s="67" t="s">
        <v>382</v>
      </c>
      <c r="C5" s="289" t="s">
        <v>383</v>
      </c>
      <c r="D5" s="57"/>
      <c r="E5" s="57"/>
      <c r="F5" s="57"/>
      <c r="G5" s="57"/>
      <c r="H5" s="57"/>
    </row>
    <row r="6" spans="2:8" s="139" customFormat="1" ht="15.5" x14ac:dyDescent="0.35">
      <c r="B6" s="57">
        <v>1</v>
      </c>
      <c r="C6" s="56" t="s">
        <v>391</v>
      </c>
      <c r="D6" s="57">
        <v>12</v>
      </c>
      <c r="E6" s="57">
        <v>1</v>
      </c>
      <c r="F6" s="57">
        <v>1</v>
      </c>
      <c r="G6" s="57">
        <v>0</v>
      </c>
      <c r="H6" s="57">
        <f>E6/E22*100</f>
        <v>4</v>
      </c>
    </row>
    <row r="7" spans="2:8" s="139" customFormat="1" ht="15.5" x14ac:dyDescent="0.35">
      <c r="B7" s="57">
        <v>2</v>
      </c>
      <c r="C7" s="56" t="s">
        <v>392</v>
      </c>
      <c r="D7" s="57">
        <v>11</v>
      </c>
      <c r="E7" s="57">
        <v>1</v>
      </c>
      <c r="F7" s="57">
        <v>1</v>
      </c>
      <c r="G7" s="57">
        <v>0</v>
      </c>
      <c r="H7" s="57">
        <f>E7/E22*100</f>
        <v>4</v>
      </c>
    </row>
    <row r="8" spans="2:8" s="139" customFormat="1" ht="15.5" x14ac:dyDescent="0.35">
      <c r="B8" s="57">
        <v>3</v>
      </c>
      <c r="C8" s="56" t="s">
        <v>393</v>
      </c>
      <c r="D8" s="57">
        <v>9</v>
      </c>
      <c r="E8" s="57">
        <v>4</v>
      </c>
      <c r="F8" s="57">
        <v>3</v>
      </c>
      <c r="G8" s="57">
        <v>1</v>
      </c>
      <c r="H8" s="57">
        <f>E8/E22*100</f>
        <v>16</v>
      </c>
    </row>
    <row r="9" spans="2:8" s="139" customFormat="1" ht="15.5" x14ac:dyDescent="0.35">
      <c r="B9" s="57">
        <v>4</v>
      </c>
      <c r="C9" s="56" t="s">
        <v>394</v>
      </c>
      <c r="D9" s="57">
        <v>9</v>
      </c>
      <c r="E9" s="57">
        <v>2</v>
      </c>
      <c r="F9" s="57">
        <v>0</v>
      </c>
      <c r="G9" s="57">
        <v>2</v>
      </c>
      <c r="H9" s="57">
        <f>E9/E22*100</f>
        <v>8</v>
      </c>
    </row>
    <row r="10" spans="2:8" s="139" customFormat="1" ht="15.5" x14ac:dyDescent="0.35">
      <c r="B10" s="67" t="s">
        <v>384</v>
      </c>
      <c r="C10" s="289" t="s">
        <v>395</v>
      </c>
      <c r="D10" s="57"/>
      <c r="E10" s="57"/>
      <c r="F10" s="57"/>
      <c r="G10" s="57"/>
      <c r="H10" s="57"/>
    </row>
    <row r="11" spans="2:8" s="139" customFormat="1" ht="31" x14ac:dyDescent="0.35">
      <c r="B11" s="291">
        <v>1</v>
      </c>
      <c r="C11" s="56" t="s">
        <v>396</v>
      </c>
      <c r="D11" s="57">
        <v>6</v>
      </c>
      <c r="E11" s="57">
        <v>1</v>
      </c>
      <c r="F11" s="57">
        <v>1</v>
      </c>
      <c r="G11" s="57">
        <v>0</v>
      </c>
      <c r="H11" s="57">
        <f>E11/E22*100</f>
        <v>4</v>
      </c>
    </row>
    <row r="12" spans="2:8" s="139" customFormat="1" ht="15.5" x14ac:dyDescent="0.35">
      <c r="B12" s="291">
        <v>2</v>
      </c>
      <c r="C12" s="56" t="s">
        <v>397</v>
      </c>
      <c r="D12" s="57">
        <v>5</v>
      </c>
      <c r="E12" s="57">
        <v>2</v>
      </c>
      <c r="F12" s="57">
        <v>2</v>
      </c>
      <c r="G12" s="57">
        <v>0</v>
      </c>
      <c r="H12" s="57">
        <f>E12/E22*100</f>
        <v>8</v>
      </c>
    </row>
    <row r="13" spans="2:8" s="139" customFormat="1" ht="15.5" x14ac:dyDescent="0.35">
      <c r="B13" s="291">
        <v>3</v>
      </c>
      <c r="C13" s="56" t="s">
        <v>398</v>
      </c>
      <c r="D13" s="57">
        <v>6</v>
      </c>
      <c r="E13" s="57">
        <v>1</v>
      </c>
      <c r="F13" s="57"/>
      <c r="G13" s="57">
        <v>1</v>
      </c>
      <c r="H13" s="57">
        <f>E13/E22*100</f>
        <v>4</v>
      </c>
    </row>
    <row r="14" spans="2:8" s="139" customFormat="1" ht="15.5" x14ac:dyDescent="0.35">
      <c r="B14" s="291">
        <v>4</v>
      </c>
      <c r="C14" s="56" t="s">
        <v>399</v>
      </c>
      <c r="D14" s="57">
        <v>6</v>
      </c>
      <c r="E14" s="57">
        <v>1</v>
      </c>
      <c r="F14" s="57"/>
      <c r="G14" s="57">
        <v>1</v>
      </c>
      <c r="H14" s="57">
        <f>E14/E22*100</f>
        <v>4</v>
      </c>
    </row>
    <row r="15" spans="2:8" s="139" customFormat="1" ht="31" x14ac:dyDescent="0.35">
      <c r="B15" s="291">
        <v>5</v>
      </c>
      <c r="C15" s="56" t="s">
        <v>400</v>
      </c>
      <c r="D15" s="57">
        <v>6</v>
      </c>
      <c r="E15" s="57">
        <v>1</v>
      </c>
      <c r="F15" s="57">
        <v>1</v>
      </c>
      <c r="G15" s="57">
        <v>0</v>
      </c>
      <c r="H15" s="57">
        <f>E15/E22*100</f>
        <v>4</v>
      </c>
    </row>
    <row r="16" spans="2:8" s="139" customFormat="1" ht="31" x14ac:dyDescent="0.35">
      <c r="B16" s="291">
        <v>6</v>
      </c>
      <c r="C16" s="56" t="s">
        <v>401</v>
      </c>
      <c r="D16" s="57">
        <v>6</v>
      </c>
      <c r="E16" s="57">
        <v>1</v>
      </c>
      <c r="F16" s="57">
        <v>1</v>
      </c>
      <c r="G16" s="57">
        <v>0</v>
      </c>
      <c r="H16" s="57">
        <f>E16/E22*100</f>
        <v>4</v>
      </c>
    </row>
    <row r="17" spans="2:8" s="139" customFormat="1" ht="31" x14ac:dyDescent="0.35">
      <c r="B17" s="291">
        <v>7</v>
      </c>
      <c r="C17" s="56" t="s">
        <v>618</v>
      </c>
      <c r="D17" s="57">
        <v>7</v>
      </c>
      <c r="E17" s="57">
        <v>1</v>
      </c>
      <c r="F17" s="57">
        <v>1</v>
      </c>
      <c r="G17" s="57">
        <v>0</v>
      </c>
      <c r="H17" s="57">
        <f>E17/E22*100</f>
        <v>4</v>
      </c>
    </row>
    <row r="18" spans="2:8" s="139" customFormat="1" ht="15.5" x14ac:dyDescent="0.35">
      <c r="B18" s="67" t="s">
        <v>622</v>
      </c>
      <c r="C18" s="290" t="s">
        <v>599</v>
      </c>
      <c r="D18" s="57"/>
      <c r="E18" s="57"/>
      <c r="F18" s="57"/>
      <c r="G18" s="57"/>
      <c r="H18" s="57"/>
    </row>
    <row r="19" spans="2:8" s="139" customFormat="1" ht="15.5" x14ac:dyDescent="0.35">
      <c r="B19" s="291">
        <v>8</v>
      </c>
      <c r="C19" s="288" t="s">
        <v>619</v>
      </c>
      <c r="D19" s="57" t="s">
        <v>623</v>
      </c>
      <c r="E19" s="57">
        <v>4</v>
      </c>
      <c r="F19" s="57">
        <v>1</v>
      </c>
      <c r="G19" s="57">
        <v>3</v>
      </c>
      <c r="H19" s="57">
        <f>E19/E22*100</f>
        <v>16</v>
      </c>
    </row>
    <row r="20" spans="2:8" s="139" customFormat="1" ht="15.5" x14ac:dyDescent="0.35">
      <c r="B20" s="291">
        <v>9</v>
      </c>
      <c r="C20" s="281" t="s">
        <v>620</v>
      </c>
      <c r="D20" s="57" t="s">
        <v>624</v>
      </c>
      <c r="E20" s="57">
        <v>4</v>
      </c>
      <c r="F20" s="57">
        <v>3</v>
      </c>
      <c r="G20" s="57">
        <v>1</v>
      </c>
      <c r="H20" s="57">
        <f>E20/E22*100</f>
        <v>16</v>
      </c>
    </row>
    <row r="21" spans="2:8" s="139" customFormat="1" ht="15.5" x14ac:dyDescent="0.35">
      <c r="B21" s="291">
        <v>10</v>
      </c>
      <c r="C21" s="281" t="s">
        <v>621</v>
      </c>
      <c r="D21" s="57" t="s">
        <v>625</v>
      </c>
      <c r="E21" s="57">
        <v>1</v>
      </c>
      <c r="F21" s="57">
        <v>1</v>
      </c>
      <c r="G21" s="57">
        <v>0</v>
      </c>
      <c r="H21" s="57">
        <f>E21/E22*100</f>
        <v>4</v>
      </c>
    </row>
    <row r="22" spans="2:8" s="139" customFormat="1" ht="15.5" x14ac:dyDescent="0.35">
      <c r="B22" s="301" t="s">
        <v>128</v>
      </c>
      <c r="C22" s="302"/>
      <c r="D22" s="303"/>
      <c r="E22" s="57">
        <f>SUM(E6:E21)</f>
        <v>25</v>
      </c>
      <c r="F22" s="57"/>
      <c r="G22" s="57"/>
      <c r="H22" s="57"/>
    </row>
    <row r="23" spans="2:8" x14ac:dyDescent="0.35">
      <c r="B23" s="140"/>
      <c r="C23" s="138"/>
      <c r="D23" s="139"/>
      <c r="E23" s="139"/>
      <c r="F23" s="139"/>
      <c r="G23" s="139"/>
      <c r="H23" s="139"/>
    </row>
  </sheetData>
  <mergeCells count="1">
    <mergeCell ref="B22:D22"/>
  </mergeCells>
  <printOptions horizontalCentered="1"/>
  <pageMargins left="0" right="0" top="0.74803149606299213" bottom="0.74803149606299213" header="0.31496062992125984" footer="0.31496062992125984"/>
  <pageSetup paperSize="258"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3BF9A-9620-49C4-8240-CD6F2C9F29DA}">
  <sheetPr>
    <tabColor rgb="FFFFFF00"/>
  </sheetPr>
  <dimension ref="B2:G42"/>
  <sheetViews>
    <sheetView topLeftCell="A22" zoomScale="70" zoomScaleNormal="70" workbookViewId="0">
      <selection activeCell="L20" sqref="L20"/>
    </sheetView>
  </sheetViews>
  <sheetFormatPr defaultColWidth="9.1796875" defaultRowHeight="14.5" x14ac:dyDescent="0.35"/>
  <cols>
    <col min="1" max="1" width="9.1796875" style="4"/>
    <col min="2" max="2" width="5.1796875" style="4" customWidth="1"/>
    <col min="3" max="3" width="28.6328125" style="4" customWidth="1"/>
    <col min="4" max="4" width="10.81640625" style="4" customWidth="1"/>
    <col min="5" max="7" width="11.81640625" style="4" customWidth="1"/>
    <col min="8" max="8" width="6.81640625" style="4" customWidth="1"/>
    <col min="9" max="9" width="7.81640625" style="4" customWidth="1"/>
    <col min="10" max="22" width="6.81640625" style="4" customWidth="1"/>
    <col min="23" max="16384" width="9.1796875" style="4"/>
  </cols>
  <sheetData>
    <row r="2" spans="2:7" ht="15.5" x14ac:dyDescent="0.35">
      <c r="B2" s="304" t="s">
        <v>0</v>
      </c>
      <c r="C2" s="304" t="s">
        <v>152</v>
      </c>
      <c r="D2" s="304" t="s">
        <v>1</v>
      </c>
      <c r="E2" s="304" t="s">
        <v>153</v>
      </c>
      <c r="F2" s="304"/>
      <c r="G2" s="304" t="s">
        <v>128</v>
      </c>
    </row>
    <row r="3" spans="2:7" ht="15.5" x14ac:dyDescent="0.35">
      <c r="B3" s="304"/>
      <c r="C3" s="304"/>
      <c r="D3" s="304"/>
      <c r="E3" s="60" t="s">
        <v>154</v>
      </c>
      <c r="F3" s="60" t="s">
        <v>155</v>
      </c>
      <c r="G3" s="304"/>
    </row>
    <row r="4" spans="2:7" x14ac:dyDescent="0.35">
      <c r="B4" s="26">
        <v>1</v>
      </c>
      <c r="C4" s="26">
        <v>2</v>
      </c>
      <c r="D4" s="26">
        <v>3</v>
      </c>
      <c r="E4" s="26">
        <v>4</v>
      </c>
      <c r="F4" s="26">
        <v>5</v>
      </c>
      <c r="G4" s="26">
        <v>6</v>
      </c>
    </row>
    <row r="5" spans="2:7" ht="15.5" x14ac:dyDescent="0.35">
      <c r="B5" s="56">
        <v>1</v>
      </c>
      <c r="C5" s="56" t="s">
        <v>190</v>
      </c>
      <c r="D5" s="57" t="s">
        <v>191</v>
      </c>
      <c r="E5" s="57">
        <v>1</v>
      </c>
      <c r="F5" s="57">
        <v>1</v>
      </c>
      <c r="G5" s="57">
        <v>2</v>
      </c>
    </row>
    <row r="6" spans="2:7" ht="15.5" x14ac:dyDescent="0.35">
      <c r="B6" s="56">
        <v>2</v>
      </c>
      <c r="C6" s="56" t="s">
        <v>192</v>
      </c>
      <c r="D6" s="57" t="s">
        <v>191</v>
      </c>
      <c r="E6" s="57">
        <v>15</v>
      </c>
      <c r="F6" s="57">
        <v>1</v>
      </c>
      <c r="G6" s="57">
        <v>16</v>
      </c>
    </row>
    <row r="7" spans="2:7" ht="15.5" x14ac:dyDescent="0.35">
      <c r="B7" s="56">
        <v>3</v>
      </c>
      <c r="C7" s="56" t="s">
        <v>193</v>
      </c>
      <c r="D7" s="57" t="s">
        <v>191</v>
      </c>
      <c r="E7" s="57">
        <v>8</v>
      </c>
      <c r="F7" s="57" t="s">
        <v>365</v>
      </c>
      <c r="G7" s="57">
        <v>8</v>
      </c>
    </row>
    <row r="8" spans="2:7" ht="15.5" x14ac:dyDescent="0.35">
      <c r="B8" s="56">
        <v>4</v>
      </c>
      <c r="C8" s="56" t="s">
        <v>194</v>
      </c>
      <c r="D8" s="57" t="s">
        <v>191</v>
      </c>
      <c r="E8" s="57">
        <v>2</v>
      </c>
      <c r="F8" s="57" t="s">
        <v>365</v>
      </c>
      <c r="G8" s="57">
        <v>2</v>
      </c>
    </row>
    <row r="9" spans="2:7" ht="15.5" x14ac:dyDescent="0.35">
      <c r="B9" s="56">
        <v>5</v>
      </c>
      <c r="C9" s="56" t="s">
        <v>195</v>
      </c>
      <c r="D9" s="57" t="s">
        <v>191</v>
      </c>
      <c r="E9" s="57">
        <v>1</v>
      </c>
      <c r="F9" s="57" t="s">
        <v>365</v>
      </c>
      <c r="G9" s="57">
        <v>1</v>
      </c>
    </row>
    <row r="10" spans="2:7" ht="15.5" x14ac:dyDescent="0.35">
      <c r="B10" s="56">
        <v>6</v>
      </c>
      <c r="C10" s="56" t="s">
        <v>196</v>
      </c>
      <c r="D10" s="57" t="s">
        <v>191</v>
      </c>
      <c r="E10" s="57">
        <v>1</v>
      </c>
      <c r="F10" s="57" t="s">
        <v>365</v>
      </c>
      <c r="G10" s="57">
        <v>1</v>
      </c>
    </row>
    <row r="11" spans="2:7" ht="15.5" x14ac:dyDescent="0.35">
      <c r="B11" s="56">
        <v>7</v>
      </c>
      <c r="C11" s="56" t="s">
        <v>197</v>
      </c>
      <c r="D11" s="57" t="s">
        <v>191</v>
      </c>
      <c r="E11" s="57">
        <v>13</v>
      </c>
      <c r="F11" s="57" t="s">
        <v>365</v>
      </c>
      <c r="G11" s="57">
        <v>13</v>
      </c>
    </row>
    <row r="12" spans="2:7" ht="15.5" x14ac:dyDescent="0.35">
      <c r="B12" s="56">
        <v>8</v>
      </c>
      <c r="C12" s="56" t="s">
        <v>198</v>
      </c>
      <c r="D12" s="57" t="s">
        <v>191</v>
      </c>
      <c r="E12" s="57">
        <v>30</v>
      </c>
      <c r="F12" s="57">
        <v>10</v>
      </c>
      <c r="G12" s="57">
        <v>40</v>
      </c>
    </row>
    <row r="13" spans="2:7" ht="15.5" x14ac:dyDescent="0.35">
      <c r="B13" s="56">
        <v>9</v>
      </c>
      <c r="C13" s="56" t="s">
        <v>199</v>
      </c>
      <c r="D13" s="57" t="s">
        <v>191</v>
      </c>
      <c r="E13" s="57">
        <v>1</v>
      </c>
      <c r="F13" s="57" t="s">
        <v>365</v>
      </c>
      <c r="G13" s="57">
        <v>1</v>
      </c>
    </row>
    <row r="14" spans="2:7" ht="15.5" x14ac:dyDescent="0.35">
      <c r="B14" s="56">
        <v>10</v>
      </c>
      <c r="C14" s="56" t="s">
        <v>200</v>
      </c>
      <c r="D14" s="57" t="s">
        <v>191</v>
      </c>
      <c r="E14" s="57">
        <v>5</v>
      </c>
      <c r="F14" s="57">
        <v>2</v>
      </c>
      <c r="G14" s="57">
        <v>7</v>
      </c>
    </row>
    <row r="15" spans="2:7" ht="15.5" x14ac:dyDescent="0.35">
      <c r="B15" s="56">
        <v>11</v>
      </c>
      <c r="C15" s="56" t="s">
        <v>201</v>
      </c>
      <c r="D15" s="57" t="s">
        <v>191</v>
      </c>
      <c r="E15" s="57">
        <v>3</v>
      </c>
      <c r="F15" s="57">
        <v>1</v>
      </c>
      <c r="G15" s="57">
        <v>4</v>
      </c>
    </row>
    <row r="16" spans="2:7" ht="15.5" x14ac:dyDescent="0.35">
      <c r="B16" s="56">
        <v>12</v>
      </c>
      <c r="C16" s="56" t="s">
        <v>202</v>
      </c>
      <c r="D16" s="57" t="s">
        <v>191</v>
      </c>
      <c r="E16" s="57">
        <v>1</v>
      </c>
      <c r="F16" s="57" t="s">
        <v>365</v>
      </c>
      <c r="G16" s="57">
        <v>1</v>
      </c>
    </row>
    <row r="17" spans="2:7" ht="15.5" x14ac:dyDescent="0.35">
      <c r="B17" s="56">
        <v>13</v>
      </c>
      <c r="C17" s="56" t="s">
        <v>203</v>
      </c>
      <c r="D17" s="57" t="s">
        <v>191</v>
      </c>
      <c r="E17" s="57">
        <v>1</v>
      </c>
      <c r="F17" s="57" t="s">
        <v>365</v>
      </c>
      <c r="G17" s="57">
        <v>1</v>
      </c>
    </row>
    <row r="18" spans="2:7" ht="15.5" x14ac:dyDescent="0.35">
      <c r="B18" s="56">
        <v>14</v>
      </c>
      <c r="C18" s="56" t="s">
        <v>204</v>
      </c>
      <c r="D18" s="57" t="s">
        <v>191</v>
      </c>
      <c r="E18" s="57" t="s">
        <v>365</v>
      </c>
      <c r="F18" s="57">
        <v>2</v>
      </c>
      <c r="G18" s="57">
        <v>2</v>
      </c>
    </row>
    <row r="19" spans="2:7" ht="15.5" x14ac:dyDescent="0.35">
      <c r="B19" s="56">
        <v>15</v>
      </c>
      <c r="C19" s="56" t="s">
        <v>205</v>
      </c>
      <c r="D19" s="57" t="s">
        <v>191</v>
      </c>
      <c r="E19" s="57">
        <v>1</v>
      </c>
      <c r="F19" s="57" t="s">
        <v>365</v>
      </c>
      <c r="G19" s="57">
        <v>1</v>
      </c>
    </row>
    <row r="20" spans="2:7" ht="15.5" x14ac:dyDescent="0.35">
      <c r="B20" s="56">
        <v>16</v>
      </c>
      <c r="C20" s="56" t="s">
        <v>489</v>
      </c>
      <c r="D20" s="57" t="s">
        <v>191</v>
      </c>
      <c r="E20" s="57">
        <v>1</v>
      </c>
      <c r="F20" s="57">
        <v>1</v>
      </c>
      <c r="G20" s="57">
        <v>2</v>
      </c>
    </row>
    <row r="21" spans="2:7" ht="15.5" x14ac:dyDescent="0.35">
      <c r="B21" s="56">
        <v>17</v>
      </c>
      <c r="C21" s="56" t="s">
        <v>206</v>
      </c>
      <c r="D21" s="57" t="s">
        <v>191</v>
      </c>
      <c r="E21" s="57">
        <v>1</v>
      </c>
      <c r="F21" s="57" t="s">
        <v>365</v>
      </c>
      <c r="G21" s="57">
        <v>1</v>
      </c>
    </row>
    <row r="22" spans="2:7" ht="15.5" x14ac:dyDescent="0.35">
      <c r="B22" s="56">
        <v>18</v>
      </c>
      <c r="C22" s="56" t="s">
        <v>207</v>
      </c>
      <c r="D22" s="57" t="s">
        <v>191</v>
      </c>
      <c r="E22" s="57">
        <v>10</v>
      </c>
      <c r="F22" s="57" t="s">
        <v>365</v>
      </c>
      <c r="G22" s="57">
        <v>10</v>
      </c>
    </row>
    <row r="23" spans="2:7" ht="15.5" x14ac:dyDescent="0.35">
      <c r="B23" s="56">
        <v>19</v>
      </c>
      <c r="C23" s="56" t="s">
        <v>208</v>
      </c>
      <c r="D23" s="57" t="s">
        <v>191</v>
      </c>
      <c r="E23" s="57">
        <v>8</v>
      </c>
      <c r="F23" s="57">
        <v>2</v>
      </c>
      <c r="G23" s="57">
        <v>10</v>
      </c>
    </row>
    <row r="24" spans="2:7" ht="18" customHeight="1" x14ac:dyDescent="0.35">
      <c r="B24" s="56">
        <v>20</v>
      </c>
      <c r="C24" s="56" t="s">
        <v>209</v>
      </c>
      <c r="D24" s="57" t="s">
        <v>191</v>
      </c>
      <c r="E24" s="57">
        <v>5</v>
      </c>
      <c r="F24" s="57" t="s">
        <v>365</v>
      </c>
      <c r="G24" s="57">
        <v>5</v>
      </c>
    </row>
    <row r="25" spans="2:7" ht="15.5" x14ac:dyDescent="0.35">
      <c r="B25" s="56">
        <v>21</v>
      </c>
      <c r="C25" s="56" t="s">
        <v>210</v>
      </c>
      <c r="D25" s="57" t="s">
        <v>191</v>
      </c>
      <c r="E25" s="57">
        <v>6</v>
      </c>
      <c r="F25" s="57" t="s">
        <v>365</v>
      </c>
      <c r="G25" s="57">
        <v>6</v>
      </c>
    </row>
    <row r="26" spans="2:7" ht="15.5" x14ac:dyDescent="0.35">
      <c r="B26" s="56">
        <v>22</v>
      </c>
      <c r="C26" s="56" t="s">
        <v>211</v>
      </c>
      <c r="D26" s="57" t="s">
        <v>191</v>
      </c>
      <c r="E26" s="57">
        <v>12</v>
      </c>
      <c r="F26" s="57">
        <v>4</v>
      </c>
      <c r="G26" s="57">
        <v>16</v>
      </c>
    </row>
    <row r="27" spans="2:7" ht="15.5" x14ac:dyDescent="0.35">
      <c r="B27" s="56">
        <v>23</v>
      </c>
      <c r="C27" s="56" t="s">
        <v>212</v>
      </c>
      <c r="D27" s="57" t="s">
        <v>191</v>
      </c>
      <c r="E27" s="57">
        <v>9</v>
      </c>
      <c r="F27" s="57">
        <v>3</v>
      </c>
      <c r="G27" s="57">
        <v>12</v>
      </c>
    </row>
    <row r="28" spans="2:7" ht="15.5" x14ac:dyDescent="0.35">
      <c r="B28" s="56">
        <v>24</v>
      </c>
      <c r="C28" s="56" t="s">
        <v>213</v>
      </c>
      <c r="D28" s="57" t="s">
        <v>191</v>
      </c>
      <c r="E28" s="57">
        <v>5</v>
      </c>
      <c r="F28" s="57">
        <v>2</v>
      </c>
      <c r="G28" s="57">
        <v>7</v>
      </c>
    </row>
    <row r="29" spans="2:7" ht="15.5" x14ac:dyDescent="0.35">
      <c r="B29" s="56">
        <v>25</v>
      </c>
      <c r="C29" s="56" t="s">
        <v>214</v>
      </c>
      <c r="D29" s="57" t="s">
        <v>191</v>
      </c>
      <c r="E29" s="57">
        <v>1</v>
      </c>
      <c r="F29" s="57" t="s">
        <v>365</v>
      </c>
      <c r="G29" s="57">
        <v>1</v>
      </c>
    </row>
    <row r="30" spans="2:7" ht="15.5" x14ac:dyDescent="0.35">
      <c r="B30" s="56">
        <v>25</v>
      </c>
      <c r="C30" s="56" t="s">
        <v>215</v>
      </c>
      <c r="D30" s="57" t="s">
        <v>191</v>
      </c>
      <c r="E30" s="57">
        <v>1</v>
      </c>
      <c r="F30" s="57" t="s">
        <v>365</v>
      </c>
      <c r="G30" s="57">
        <v>1</v>
      </c>
    </row>
    <row r="31" spans="2:7" ht="15.5" x14ac:dyDescent="0.35">
      <c r="B31" s="56">
        <v>26</v>
      </c>
      <c r="C31" s="56" t="s">
        <v>216</v>
      </c>
      <c r="D31" s="57" t="s">
        <v>191</v>
      </c>
      <c r="E31" s="57">
        <v>1</v>
      </c>
      <c r="F31" s="57" t="s">
        <v>365</v>
      </c>
      <c r="G31" s="57">
        <v>2</v>
      </c>
    </row>
    <row r="32" spans="2:7" ht="15.5" x14ac:dyDescent="0.35">
      <c r="B32" s="56">
        <v>27</v>
      </c>
      <c r="C32" s="56" t="s">
        <v>217</v>
      </c>
      <c r="D32" s="57" t="s">
        <v>191</v>
      </c>
      <c r="E32" s="57">
        <v>1</v>
      </c>
      <c r="F32" s="57" t="s">
        <v>365</v>
      </c>
      <c r="G32" s="57">
        <v>1</v>
      </c>
    </row>
    <row r="33" spans="2:7" ht="15.5" x14ac:dyDescent="0.35">
      <c r="B33" s="56">
        <v>28</v>
      </c>
      <c r="C33" s="56" t="s">
        <v>218</v>
      </c>
      <c r="D33" s="57" t="s">
        <v>191</v>
      </c>
      <c r="E33" s="57" t="s">
        <v>365</v>
      </c>
      <c r="F33" s="57">
        <v>1</v>
      </c>
      <c r="G33" s="57">
        <v>1</v>
      </c>
    </row>
    <row r="34" spans="2:7" ht="15.5" x14ac:dyDescent="0.35">
      <c r="B34" s="56">
        <v>29</v>
      </c>
      <c r="C34" s="56" t="s">
        <v>219</v>
      </c>
      <c r="D34" s="57" t="s">
        <v>191</v>
      </c>
      <c r="E34" s="57">
        <v>1</v>
      </c>
      <c r="F34" s="57" t="s">
        <v>365</v>
      </c>
      <c r="G34" s="57">
        <v>1</v>
      </c>
    </row>
    <row r="36" spans="2:7" x14ac:dyDescent="0.35">
      <c r="B36" s="4" t="s">
        <v>3</v>
      </c>
    </row>
    <row r="37" spans="2:7" x14ac:dyDescent="0.35">
      <c r="B37" s="20">
        <v>1</v>
      </c>
      <c r="C37" s="55" t="s">
        <v>156</v>
      </c>
    </row>
    <row r="38" spans="2:7" x14ac:dyDescent="0.35">
      <c r="B38" s="20">
        <v>2</v>
      </c>
      <c r="C38" s="55" t="s">
        <v>157</v>
      </c>
    </row>
    <row r="39" spans="2:7" x14ac:dyDescent="0.35">
      <c r="B39" s="20">
        <v>3</v>
      </c>
      <c r="C39" s="55" t="s">
        <v>158</v>
      </c>
    </row>
    <row r="40" spans="2:7" x14ac:dyDescent="0.35">
      <c r="B40" s="20">
        <v>4</v>
      </c>
      <c r="C40" s="55" t="s">
        <v>159</v>
      </c>
    </row>
    <row r="41" spans="2:7" x14ac:dyDescent="0.35">
      <c r="B41" s="20">
        <v>5</v>
      </c>
      <c r="C41" s="55" t="s">
        <v>160</v>
      </c>
    </row>
    <row r="42" spans="2:7" x14ac:dyDescent="0.35">
      <c r="B42" s="20">
        <v>6</v>
      </c>
      <c r="C42" s="55" t="s">
        <v>161</v>
      </c>
    </row>
  </sheetData>
  <mergeCells count="5">
    <mergeCell ref="B2:B3"/>
    <mergeCell ref="C2:C3"/>
    <mergeCell ref="D2:D3"/>
    <mergeCell ref="E2:F2"/>
    <mergeCell ref="G2:G3"/>
  </mergeCells>
  <printOptions horizontalCentered="1"/>
  <pageMargins left="0" right="0" top="0.74803149606299213" bottom="0.74803149606299213" header="0.31496062992125984" footer="0.31496062992125984"/>
  <pageSetup paperSize="258"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6EBE-141D-475A-BA1E-64D45E6B902C}">
  <dimension ref="A1:X24"/>
  <sheetViews>
    <sheetView topLeftCell="H1" zoomScaleNormal="100" workbookViewId="0">
      <selection activeCell="T12" sqref="T12"/>
    </sheetView>
  </sheetViews>
  <sheetFormatPr defaultColWidth="9.1796875" defaultRowHeight="14.5" x14ac:dyDescent="0.35"/>
  <cols>
    <col min="1" max="1" width="1.6328125" style="248" bestFit="1" customWidth="1"/>
    <col min="2" max="3" width="2.453125" style="248" bestFit="1" customWidth="1"/>
    <col min="4" max="4" width="21.36328125" style="248" customWidth="1"/>
    <col min="5" max="5" width="22.54296875" style="249" customWidth="1"/>
    <col min="6" max="6" width="6.08984375" style="250" bestFit="1" customWidth="1"/>
    <col min="7" max="7" width="6.7265625" style="249" customWidth="1"/>
    <col min="8" max="10" width="6.7265625" style="248" customWidth="1"/>
    <col min="11" max="11" width="6.7265625" style="249" customWidth="1"/>
    <col min="12" max="14" width="6.7265625" style="248" customWidth="1"/>
    <col min="15" max="15" width="6.7265625" style="249" customWidth="1"/>
    <col min="16" max="18" width="6.7265625" style="248" customWidth="1"/>
    <col min="19" max="24" width="9.1796875" style="232"/>
    <col min="25" max="16384" width="9.1796875" style="248"/>
  </cols>
  <sheetData>
    <row r="1" spans="1:18" s="230" customFormat="1" ht="13" x14ac:dyDescent="0.3">
      <c r="A1" s="307" t="s">
        <v>561</v>
      </c>
      <c r="B1" s="307"/>
      <c r="C1" s="307"/>
      <c r="D1" s="307"/>
      <c r="E1" s="307"/>
      <c r="F1" s="307"/>
      <c r="G1" s="307"/>
      <c r="H1" s="307"/>
      <c r="I1" s="307"/>
      <c r="J1" s="307"/>
      <c r="K1" s="307"/>
      <c r="L1" s="307"/>
      <c r="M1" s="307"/>
      <c r="N1" s="307"/>
      <c r="O1" s="307"/>
      <c r="P1" s="307"/>
      <c r="Q1" s="307"/>
      <c r="R1" s="307"/>
    </row>
    <row r="2" spans="1:18" s="230" customFormat="1" ht="13" x14ac:dyDescent="0.3">
      <c r="A2" s="307" t="s">
        <v>605</v>
      </c>
      <c r="B2" s="307"/>
      <c r="C2" s="307"/>
      <c r="D2" s="307"/>
      <c r="E2" s="307"/>
      <c r="F2" s="307"/>
      <c r="G2" s="307"/>
      <c r="H2" s="307"/>
      <c r="I2" s="307"/>
      <c r="J2" s="307"/>
      <c r="K2" s="307"/>
      <c r="L2" s="307"/>
      <c r="M2" s="307"/>
      <c r="N2" s="307"/>
      <c r="O2" s="307"/>
      <c r="P2" s="307"/>
      <c r="Q2" s="307"/>
      <c r="R2" s="307"/>
    </row>
    <row r="3" spans="1:18" s="230" customFormat="1" ht="13" x14ac:dyDescent="0.3">
      <c r="A3" s="307" t="s">
        <v>533</v>
      </c>
      <c r="B3" s="307"/>
      <c r="C3" s="307"/>
      <c r="D3" s="307"/>
      <c r="E3" s="307"/>
      <c r="F3" s="307"/>
      <c r="G3" s="307"/>
      <c r="H3" s="307"/>
      <c r="I3" s="307"/>
      <c r="J3" s="307"/>
      <c r="K3" s="307"/>
      <c r="L3" s="307"/>
      <c r="M3" s="307"/>
      <c r="N3" s="307"/>
      <c r="O3" s="307"/>
      <c r="P3" s="307"/>
      <c r="Q3" s="307"/>
      <c r="R3" s="307"/>
    </row>
    <row r="5" spans="1:18" ht="14.5" customHeight="1" x14ac:dyDescent="0.35">
      <c r="A5" s="308" t="s">
        <v>534</v>
      </c>
      <c r="B5" s="309"/>
      <c r="C5" s="309"/>
      <c r="D5" s="312" t="s">
        <v>535</v>
      </c>
      <c r="E5" s="314" t="s">
        <v>536</v>
      </c>
      <c r="F5" s="315" t="s">
        <v>1</v>
      </c>
      <c r="G5" s="317" t="s">
        <v>537</v>
      </c>
      <c r="H5" s="318"/>
      <c r="I5" s="318"/>
      <c r="J5" s="319"/>
      <c r="K5" s="317" t="s">
        <v>538</v>
      </c>
      <c r="L5" s="318"/>
      <c r="M5" s="318"/>
      <c r="N5" s="319"/>
      <c r="O5" s="317" t="s">
        <v>539</v>
      </c>
      <c r="P5" s="318"/>
      <c r="Q5" s="318"/>
      <c r="R5" s="319"/>
    </row>
    <row r="6" spans="1:18" x14ac:dyDescent="0.35">
      <c r="A6" s="310"/>
      <c r="B6" s="311"/>
      <c r="C6" s="311"/>
      <c r="D6" s="313"/>
      <c r="E6" s="314"/>
      <c r="F6" s="316"/>
      <c r="G6" s="293">
        <v>2021</v>
      </c>
      <c r="H6" s="293">
        <v>2022</v>
      </c>
      <c r="I6" s="292">
        <v>2023</v>
      </c>
      <c r="J6" s="292">
        <v>2024</v>
      </c>
      <c r="K6" s="292">
        <v>2021</v>
      </c>
      <c r="L6" s="292">
        <v>2022</v>
      </c>
      <c r="M6" s="292">
        <v>2023</v>
      </c>
      <c r="N6" s="292">
        <v>2024</v>
      </c>
      <c r="O6" s="292">
        <v>2021</v>
      </c>
      <c r="P6" s="292">
        <v>2022</v>
      </c>
      <c r="Q6" s="292">
        <v>2023</v>
      </c>
      <c r="R6" s="292">
        <v>2024</v>
      </c>
    </row>
    <row r="7" spans="1:18" s="235" customFormat="1" ht="10.5" customHeight="1" x14ac:dyDescent="0.35">
      <c r="A7" s="305">
        <v>1</v>
      </c>
      <c r="B7" s="306"/>
      <c r="C7" s="306"/>
      <c r="D7" s="234">
        <v>2</v>
      </c>
      <c r="E7" s="234">
        <v>3</v>
      </c>
      <c r="F7" s="234">
        <v>4</v>
      </c>
      <c r="G7" s="234">
        <v>5</v>
      </c>
      <c r="H7" s="234">
        <v>6</v>
      </c>
      <c r="I7" s="234">
        <v>7</v>
      </c>
      <c r="J7" s="234">
        <v>8</v>
      </c>
      <c r="K7" s="234">
        <v>9</v>
      </c>
      <c r="L7" s="234">
        <v>10</v>
      </c>
      <c r="M7" s="234">
        <v>11</v>
      </c>
      <c r="N7" s="234">
        <v>12</v>
      </c>
      <c r="O7" s="234">
        <v>13</v>
      </c>
      <c r="P7" s="234">
        <v>14</v>
      </c>
      <c r="Q7" s="234">
        <v>15</v>
      </c>
      <c r="R7" s="234">
        <v>16</v>
      </c>
    </row>
    <row r="8" spans="1:18" x14ac:dyDescent="0.35">
      <c r="A8" s="236" t="s">
        <v>540</v>
      </c>
      <c r="B8" s="236"/>
      <c r="C8" s="236"/>
      <c r="D8" s="236" t="s">
        <v>541</v>
      </c>
      <c r="E8" s="237"/>
      <c r="F8" s="238"/>
      <c r="G8" s="238"/>
      <c r="H8" s="238"/>
      <c r="I8" s="238"/>
      <c r="J8" s="238"/>
      <c r="K8" s="238"/>
      <c r="L8" s="238"/>
      <c r="M8" s="238"/>
      <c r="N8" s="238"/>
      <c r="O8" s="239"/>
      <c r="P8" s="240"/>
      <c r="Q8" s="240"/>
      <c r="R8" s="239"/>
    </row>
    <row r="9" spans="1:18" x14ac:dyDescent="0.35">
      <c r="A9" s="241" t="s">
        <v>540</v>
      </c>
      <c r="B9" s="241" t="s">
        <v>542</v>
      </c>
      <c r="C9" s="241"/>
      <c r="D9" s="241" t="s">
        <v>543</v>
      </c>
      <c r="E9" s="237"/>
      <c r="F9" s="238"/>
      <c r="G9" s="238"/>
      <c r="H9" s="238"/>
      <c r="I9" s="238"/>
      <c r="J9" s="238"/>
      <c r="K9" s="238"/>
      <c r="L9" s="238"/>
      <c r="M9" s="238"/>
      <c r="N9" s="238"/>
      <c r="O9" s="239"/>
      <c r="P9" s="240"/>
      <c r="Q9" s="240"/>
      <c r="R9" s="239"/>
    </row>
    <row r="10" spans="1:18" s="243" customFormat="1" ht="31.5" x14ac:dyDescent="0.2">
      <c r="A10" s="242" t="s">
        <v>540</v>
      </c>
      <c r="B10" s="242" t="s">
        <v>542</v>
      </c>
      <c r="C10" s="242" t="s">
        <v>542</v>
      </c>
      <c r="D10" s="242" t="s">
        <v>544</v>
      </c>
      <c r="E10" s="237" t="s">
        <v>184</v>
      </c>
      <c r="F10" s="238" t="s">
        <v>545</v>
      </c>
      <c r="G10" s="238" t="s">
        <v>221</v>
      </c>
      <c r="H10" s="238" t="s">
        <v>221</v>
      </c>
      <c r="I10" s="238" t="s">
        <v>221</v>
      </c>
      <c r="J10" s="238" t="s">
        <v>221</v>
      </c>
      <c r="K10" s="239">
        <v>63</v>
      </c>
      <c r="L10" s="238">
        <v>65</v>
      </c>
      <c r="M10" s="238">
        <v>66.209999999999994</v>
      </c>
      <c r="N10" s="238">
        <v>67.150000000000006</v>
      </c>
      <c r="O10" s="240">
        <f>K10/70*100</f>
        <v>90</v>
      </c>
      <c r="P10" s="240">
        <f>L10/70*100</f>
        <v>92.857142857142861</v>
      </c>
      <c r="Q10" s="240">
        <f>M10/70*100</f>
        <v>94.585714285714275</v>
      </c>
      <c r="R10" s="239">
        <f>N10/70*100</f>
        <v>95.928571428571445</v>
      </c>
    </row>
    <row r="11" spans="1:18" ht="31.5" x14ac:dyDescent="0.35">
      <c r="A11" s="242" t="s">
        <v>540</v>
      </c>
      <c r="B11" s="242" t="s">
        <v>542</v>
      </c>
      <c r="C11" s="242" t="s">
        <v>546</v>
      </c>
      <c r="D11" s="242" t="s">
        <v>547</v>
      </c>
      <c r="E11" s="237" t="s">
        <v>188</v>
      </c>
      <c r="F11" s="238" t="s">
        <v>548</v>
      </c>
      <c r="G11" s="239">
        <v>100</v>
      </c>
      <c r="H11" s="239">
        <v>100</v>
      </c>
      <c r="I11" s="239">
        <v>100</v>
      </c>
      <c r="J11" s="239">
        <v>100</v>
      </c>
      <c r="K11" s="239">
        <v>100</v>
      </c>
      <c r="L11" s="239">
        <v>100</v>
      </c>
      <c r="M11" s="239">
        <v>100</v>
      </c>
      <c r="N11" s="238">
        <v>100</v>
      </c>
      <c r="O11" s="238">
        <v>100</v>
      </c>
      <c r="P11" s="238">
        <v>100</v>
      </c>
      <c r="Q11" s="238">
        <v>100</v>
      </c>
      <c r="R11" s="239">
        <f t="shared" ref="R11:R16" si="0">N11/J11*100</f>
        <v>100</v>
      </c>
    </row>
    <row r="12" spans="1:18" ht="31.5" x14ac:dyDescent="0.35">
      <c r="A12" s="242" t="s">
        <v>540</v>
      </c>
      <c r="B12" s="242" t="s">
        <v>542</v>
      </c>
      <c r="C12" s="242" t="s">
        <v>549</v>
      </c>
      <c r="D12" s="242" t="s">
        <v>550</v>
      </c>
      <c r="E12" s="237" t="s">
        <v>186</v>
      </c>
      <c r="F12" s="238" t="s">
        <v>548</v>
      </c>
      <c r="G12" s="239">
        <v>100</v>
      </c>
      <c r="H12" s="239">
        <v>100</v>
      </c>
      <c r="I12" s="239">
        <v>100</v>
      </c>
      <c r="J12" s="239">
        <v>100</v>
      </c>
      <c r="K12" s="239">
        <v>100</v>
      </c>
      <c r="L12" s="239">
        <v>100</v>
      </c>
      <c r="M12" s="239">
        <v>100</v>
      </c>
      <c r="N12" s="238">
        <v>100</v>
      </c>
      <c r="O12" s="238">
        <v>100</v>
      </c>
      <c r="P12" s="238">
        <v>100</v>
      </c>
      <c r="Q12" s="238">
        <v>100</v>
      </c>
      <c r="R12" s="239">
        <f t="shared" si="0"/>
        <v>100</v>
      </c>
    </row>
    <row r="13" spans="1:18" ht="21" x14ac:dyDescent="0.35">
      <c r="A13" s="242"/>
      <c r="B13" s="242"/>
      <c r="C13" s="242"/>
      <c r="D13" s="242"/>
      <c r="E13" s="237" t="s">
        <v>187</v>
      </c>
      <c r="F13" s="238" t="s">
        <v>551</v>
      </c>
      <c r="G13" s="239">
        <v>15</v>
      </c>
      <c r="H13" s="239">
        <v>15</v>
      </c>
      <c r="I13" s="239">
        <v>15</v>
      </c>
      <c r="J13" s="239">
        <v>15</v>
      </c>
      <c r="K13" s="239">
        <v>27</v>
      </c>
      <c r="L13" s="239">
        <v>27</v>
      </c>
      <c r="M13" s="239">
        <v>27</v>
      </c>
      <c r="N13" s="239">
        <v>27</v>
      </c>
      <c r="O13" s="239">
        <f t="shared" ref="O13:P13" si="1">K13/G13*100</f>
        <v>180</v>
      </c>
      <c r="P13" s="239">
        <f t="shared" si="1"/>
        <v>180</v>
      </c>
      <c r="Q13" s="239">
        <f>M13/I13*100</f>
        <v>180</v>
      </c>
      <c r="R13" s="239">
        <f t="shared" si="0"/>
        <v>180</v>
      </c>
    </row>
    <row r="14" spans="1:18" ht="31.5" x14ac:dyDescent="0.35">
      <c r="A14" s="242" t="s">
        <v>540</v>
      </c>
      <c r="B14" s="242" t="s">
        <v>542</v>
      </c>
      <c r="C14" s="242" t="s">
        <v>552</v>
      </c>
      <c r="D14" s="242" t="s">
        <v>553</v>
      </c>
      <c r="E14" s="237" t="s">
        <v>554</v>
      </c>
      <c r="F14" s="238" t="s">
        <v>548</v>
      </c>
      <c r="G14" s="239">
        <v>100</v>
      </c>
      <c r="H14" s="239">
        <v>100</v>
      </c>
      <c r="I14" s="239">
        <v>100</v>
      </c>
      <c r="J14" s="239">
        <v>100</v>
      </c>
      <c r="K14" s="239">
        <v>100</v>
      </c>
      <c r="L14" s="239">
        <v>100</v>
      </c>
      <c r="M14" s="239">
        <v>100</v>
      </c>
      <c r="N14" s="238">
        <v>100</v>
      </c>
      <c r="O14" s="238">
        <v>100</v>
      </c>
      <c r="P14" s="238">
        <v>100</v>
      </c>
      <c r="Q14" s="238">
        <v>100</v>
      </c>
      <c r="R14" s="239">
        <f t="shared" si="0"/>
        <v>100</v>
      </c>
    </row>
    <row r="15" spans="1:18" ht="31.5" x14ac:dyDescent="0.35">
      <c r="A15" s="242" t="s">
        <v>540</v>
      </c>
      <c r="B15" s="242" t="s">
        <v>542</v>
      </c>
      <c r="C15" s="244" t="s">
        <v>555</v>
      </c>
      <c r="D15" s="242" t="s">
        <v>556</v>
      </c>
      <c r="E15" s="237" t="s">
        <v>557</v>
      </c>
      <c r="F15" s="238" t="s">
        <v>548</v>
      </c>
      <c r="G15" s="239">
        <v>100</v>
      </c>
      <c r="H15" s="239">
        <v>100</v>
      </c>
      <c r="I15" s="239">
        <v>100</v>
      </c>
      <c r="J15" s="239">
        <v>100</v>
      </c>
      <c r="K15" s="239">
        <v>100</v>
      </c>
      <c r="L15" s="239">
        <v>100</v>
      </c>
      <c r="M15" s="239">
        <v>100</v>
      </c>
      <c r="N15" s="238">
        <v>100</v>
      </c>
      <c r="O15" s="238">
        <v>100</v>
      </c>
      <c r="P15" s="238">
        <v>100</v>
      </c>
      <c r="Q15" s="238">
        <v>100</v>
      </c>
      <c r="R15" s="239">
        <v>100</v>
      </c>
    </row>
    <row r="16" spans="1:18" ht="31.5" x14ac:dyDescent="0.35">
      <c r="A16" s="242" t="s">
        <v>540</v>
      </c>
      <c r="B16" s="242" t="s">
        <v>542</v>
      </c>
      <c r="C16" s="242" t="s">
        <v>558</v>
      </c>
      <c r="D16" s="242" t="s">
        <v>559</v>
      </c>
      <c r="E16" s="237" t="s">
        <v>560</v>
      </c>
      <c r="F16" s="238" t="s">
        <v>548</v>
      </c>
      <c r="G16" s="245">
        <v>0</v>
      </c>
      <c r="H16" s="239">
        <v>100</v>
      </c>
      <c r="I16" s="239">
        <v>100</v>
      </c>
      <c r="J16" s="239">
        <v>100</v>
      </c>
      <c r="K16" s="239">
        <v>100</v>
      </c>
      <c r="L16" s="239">
        <v>100</v>
      </c>
      <c r="M16" s="239">
        <v>100</v>
      </c>
      <c r="N16" s="238">
        <v>100</v>
      </c>
      <c r="O16" s="238">
        <v>100</v>
      </c>
      <c r="P16" s="238">
        <v>100</v>
      </c>
      <c r="Q16" s="238">
        <v>100</v>
      </c>
      <c r="R16" s="239">
        <f t="shared" si="0"/>
        <v>100</v>
      </c>
    </row>
    <row r="17" spans="1:24" s="243" customFormat="1" ht="9" x14ac:dyDescent="0.2">
      <c r="C17" s="246"/>
      <c r="D17" s="246"/>
      <c r="E17" s="246"/>
      <c r="F17" s="247"/>
      <c r="I17" s="246"/>
    </row>
    <row r="18" spans="1:24" x14ac:dyDescent="0.35">
      <c r="C18" s="249"/>
      <c r="D18" s="249"/>
      <c r="G18" s="248"/>
      <c r="I18" s="249"/>
      <c r="K18" s="248"/>
      <c r="M18" s="232"/>
      <c r="N18" s="232"/>
      <c r="O18" s="232"/>
      <c r="P18" s="232"/>
      <c r="Q18" s="232"/>
      <c r="R18" s="232"/>
      <c r="S18" s="248"/>
      <c r="T18" s="248"/>
      <c r="U18" s="248"/>
      <c r="V18" s="248"/>
      <c r="W18" s="248"/>
      <c r="X18" s="248"/>
    </row>
    <row r="20" spans="1:24" x14ac:dyDescent="0.35">
      <c r="A20" s="243"/>
      <c r="B20" s="243"/>
      <c r="C20" s="243"/>
      <c r="D20" s="243"/>
    </row>
    <row r="21" spans="1:24" s="243" customFormat="1" ht="10.5" x14ac:dyDescent="0.3">
      <c r="A21" s="248"/>
      <c r="B21" s="248"/>
      <c r="C21" s="248"/>
      <c r="D21" s="248"/>
      <c r="E21" s="246"/>
      <c r="F21" s="247"/>
      <c r="G21" s="246"/>
      <c r="K21" s="246"/>
      <c r="O21" s="246"/>
    </row>
    <row r="23" spans="1:24" x14ac:dyDescent="0.35">
      <c r="A23" s="243"/>
      <c r="B23" s="243"/>
      <c r="C23" s="243"/>
      <c r="D23" s="243"/>
    </row>
    <row r="24" spans="1:24" s="243" customFormat="1" ht="10.5" x14ac:dyDescent="0.3">
      <c r="A24" s="248"/>
      <c r="B24" s="248"/>
      <c r="C24" s="248"/>
      <c r="D24" s="248"/>
      <c r="E24" s="246"/>
      <c r="F24" s="247"/>
      <c r="G24" s="246"/>
      <c r="K24" s="246"/>
      <c r="O24" s="246"/>
    </row>
  </sheetData>
  <mergeCells count="11">
    <mergeCell ref="A7:C7"/>
    <mergeCell ref="A1:R1"/>
    <mergeCell ref="A2:R2"/>
    <mergeCell ref="A3:R3"/>
    <mergeCell ref="A5:C6"/>
    <mergeCell ref="D5:D6"/>
    <mergeCell ref="E5:E6"/>
    <mergeCell ref="F5:F6"/>
    <mergeCell ref="G5:J5"/>
    <mergeCell ref="K5:N5"/>
    <mergeCell ref="O5:R5"/>
  </mergeCells>
  <pageMargins left="0.7" right="0.7" top="0.75" bottom="0.75" header="0.3" footer="0.3"/>
  <pageSetup paperSize="9" scale="9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C9095-812A-4A82-9A56-925FFB8D8DAD}">
  <dimension ref="A1:AA14"/>
  <sheetViews>
    <sheetView topLeftCell="A4" zoomScale="80" zoomScaleNormal="80" workbookViewId="0">
      <selection activeCell="F15" sqref="F15"/>
    </sheetView>
  </sheetViews>
  <sheetFormatPr defaultColWidth="9.1796875" defaultRowHeight="14.5" x14ac:dyDescent="0.35"/>
  <cols>
    <col min="1" max="1" width="3.1796875" style="272" customWidth="1"/>
    <col min="2" max="2" width="15" style="272" customWidth="1"/>
    <col min="3" max="3" width="14" style="272" customWidth="1"/>
    <col min="4" max="4" width="5.26953125" style="272" customWidth="1"/>
    <col min="5" max="19" width="6.54296875" style="272" customWidth="1"/>
    <col min="20" max="27" width="9.1796875" style="232"/>
    <col min="28" max="16384" width="9.1796875" style="272"/>
  </cols>
  <sheetData>
    <row r="1" spans="1:19" x14ac:dyDescent="0.35">
      <c r="A1" s="307" t="s">
        <v>574</v>
      </c>
      <c r="B1" s="307"/>
      <c r="C1" s="307"/>
      <c r="D1" s="307"/>
      <c r="E1" s="307"/>
      <c r="F1" s="307"/>
      <c r="G1" s="307"/>
      <c r="H1" s="307"/>
      <c r="I1" s="307"/>
      <c r="J1" s="307"/>
      <c r="K1" s="307"/>
      <c r="L1" s="307"/>
      <c r="M1" s="307"/>
      <c r="N1" s="307"/>
      <c r="O1" s="307"/>
      <c r="P1" s="307"/>
      <c r="Q1" s="307"/>
      <c r="R1" s="307"/>
      <c r="S1" s="307"/>
    </row>
    <row r="2" spans="1:19" x14ac:dyDescent="0.35">
      <c r="A2" s="307" t="s">
        <v>606</v>
      </c>
      <c r="B2" s="307"/>
      <c r="C2" s="307"/>
      <c r="D2" s="307"/>
      <c r="E2" s="307"/>
      <c r="F2" s="307"/>
      <c r="G2" s="307"/>
      <c r="H2" s="307"/>
      <c r="I2" s="307"/>
      <c r="J2" s="307"/>
      <c r="K2" s="307"/>
      <c r="L2" s="307"/>
      <c r="M2" s="307"/>
      <c r="N2" s="307"/>
      <c r="O2" s="307"/>
      <c r="P2" s="307"/>
      <c r="Q2" s="307"/>
      <c r="R2" s="307"/>
      <c r="S2" s="307"/>
    </row>
    <row r="3" spans="1:19" x14ac:dyDescent="0.35">
      <c r="A3" s="307" t="s">
        <v>607</v>
      </c>
      <c r="B3" s="307"/>
      <c r="C3" s="307"/>
      <c r="D3" s="307"/>
      <c r="E3" s="307"/>
      <c r="F3" s="307"/>
      <c r="G3" s="307"/>
      <c r="H3" s="307"/>
      <c r="I3" s="307"/>
      <c r="J3" s="307"/>
      <c r="K3" s="307"/>
      <c r="L3" s="307"/>
      <c r="M3" s="307"/>
      <c r="N3" s="307"/>
      <c r="O3" s="307"/>
      <c r="P3" s="307"/>
      <c r="Q3" s="307"/>
      <c r="R3" s="307"/>
      <c r="S3" s="307"/>
    </row>
    <row r="5" spans="1:19" s="252" customFormat="1" ht="21" customHeight="1" x14ac:dyDescent="0.3">
      <c r="A5" s="320" t="s">
        <v>562</v>
      </c>
      <c r="B5" s="320" t="s">
        <v>563</v>
      </c>
      <c r="C5" s="320" t="s">
        <v>536</v>
      </c>
      <c r="D5" s="320" t="s">
        <v>1</v>
      </c>
      <c r="E5" s="322" t="s">
        <v>537</v>
      </c>
      <c r="F5" s="323"/>
      <c r="G5" s="323"/>
      <c r="H5" s="323"/>
      <c r="I5" s="324"/>
      <c r="J5" s="322" t="s">
        <v>538</v>
      </c>
      <c r="K5" s="323"/>
      <c r="L5" s="323"/>
      <c r="M5" s="323"/>
      <c r="N5" s="324"/>
      <c r="O5" s="322" t="s">
        <v>539</v>
      </c>
      <c r="P5" s="323"/>
      <c r="Q5" s="323"/>
      <c r="R5" s="323"/>
      <c r="S5" s="324"/>
    </row>
    <row r="6" spans="1:19" s="252" customFormat="1" ht="10.5" x14ac:dyDescent="0.3">
      <c r="A6" s="321"/>
      <c r="B6" s="321"/>
      <c r="C6" s="321"/>
      <c r="D6" s="321"/>
      <c r="E6" s="251">
        <v>2020</v>
      </c>
      <c r="F6" s="251">
        <v>2021</v>
      </c>
      <c r="G6" s="251">
        <v>2022</v>
      </c>
      <c r="H6" s="253">
        <v>2023</v>
      </c>
      <c r="I6" s="253">
        <v>2024</v>
      </c>
      <c r="J6" s="251">
        <v>2020</v>
      </c>
      <c r="K6" s="251">
        <v>2021</v>
      </c>
      <c r="L6" s="251">
        <v>2022</v>
      </c>
      <c r="M6" s="253">
        <v>2023</v>
      </c>
      <c r="N6" s="253">
        <v>2024</v>
      </c>
      <c r="O6" s="251">
        <v>2020</v>
      </c>
      <c r="P6" s="251">
        <v>2021</v>
      </c>
      <c r="Q6" s="251">
        <v>2022</v>
      </c>
      <c r="R6" s="253">
        <v>2023</v>
      </c>
      <c r="S6" s="253">
        <v>2024</v>
      </c>
    </row>
    <row r="7" spans="1:19" s="252" customFormat="1" ht="10.5" x14ac:dyDescent="0.3">
      <c r="A7" s="254">
        <v>1</v>
      </c>
      <c r="B7" s="254">
        <v>2</v>
      </c>
      <c r="C7" s="254">
        <v>3</v>
      </c>
      <c r="D7" s="254">
        <v>4</v>
      </c>
      <c r="E7" s="254">
        <v>5</v>
      </c>
      <c r="F7" s="254">
        <v>6</v>
      </c>
      <c r="G7" s="254">
        <v>7</v>
      </c>
      <c r="H7" s="254">
        <v>8</v>
      </c>
      <c r="I7" s="254">
        <v>9</v>
      </c>
      <c r="J7" s="254">
        <v>10</v>
      </c>
      <c r="K7" s="254">
        <v>11</v>
      </c>
      <c r="L7" s="254">
        <v>12</v>
      </c>
      <c r="M7" s="254">
        <v>13</v>
      </c>
      <c r="N7" s="254">
        <v>14</v>
      </c>
      <c r="O7" s="254">
        <v>15</v>
      </c>
      <c r="P7" s="254">
        <v>16</v>
      </c>
      <c r="Q7" s="254">
        <v>17</v>
      </c>
      <c r="R7" s="254">
        <v>18</v>
      </c>
      <c r="S7" s="254">
        <v>19</v>
      </c>
    </row>
    <row r="8" spans="1:19" s="252" customFormat="1" ht="15" customHeight="1" x14ac:dyDescent="0.3">
      <c r="A8" s="255" t="s">
        <v>56</v>
      </c>
      <c r="B8" s="256"/>
      <c r="C8" s="256"/>
      <c r="D8" s="256"/>
      <c r="E8" s="257"/>
      <c r="F8" s="257"/>
      <c r="G8" s="257"/>
      <c r="H8" s="257"/>
      <c r="I8" s="257"/>
      <c r="J8" s="257"/>
      <c r="K8" s="257"/>
      <c r="L8" s="257"/>
      <c r="M8" s="257"/>
      <c r="N8" s="257"/>
      <c r="O8" s="257"/>
      <c r="P8" s="257"/>
      <c r="Q8" s="257"/>
      <c r="R8" s="257"/>
      <c r="S8" s="258"/>
    </row>
    <row r="9" spans="1:19" s="260" customFormat="1" ht="42" x14ac:dyDescent="0.35">
      <c r="A9" s="259" t="s">
        <v>564</v>
      </c>
      <c r="B9" s="259" t="s">
        <v>565</v>
      </c>
      <c r="C9" s="259" t="s">
        <v>566</v>
      </c>
      <c r="D9" s="238" t="s">
        <v>180</v>
      </c>
      <c r="E9" s="238">
        <v>100</v>
      </c>
      <c r="F9" s="259"/>
      <c r="G9" s="259"/>
      <c r="H9" s="259"/>
      <c r="I9" s="259"/>
      <c r="J9" s="238">
        <v>77.7</v>
      </c>
      <c r="K9" s="259"/>
      <c r="L9" s="259"/>
      <c r="M9" s="259"/>
      <c r="N9" s="259"/>
      <c r="O9" s="238">
        <f>J9/E9*100</f>
        <v>77.7</v>
      </c>
      <c r="P9" s="259"/>
      <c r="Q9" s="259"/>
      <c r="R9" s="259"/>
      <c r="S9" s="259"/>
    </row>
    <row r="10" spans="1:19" s="252" customFormat="1" ht="31.5" x14ac:dyDescent="0.3">
      <c r="A10" s="261" t="s">
        <v>567</v>
      </c>
      <c r="B10" s="262" t="s">
        <v>385</v>
      </c>
      <c r="C10" s="262" t="s">
        <v>182</v>
      </c>
      <c r="D10" s="261" t="s">
        <v>180</v>
      </c>
      <c r="E10" s="261"/>
      <c r="F10" s="261" t="s">
        <v>365</v>
      </c>
      <c r="G10" s="261">
        <v>3.1</v>
      </c>
      <c r="H10" s="261">
        <v>3.2</v>
      </c>
      <c r="I10" s="261">
        <v>3.3</v>
      </c>
      <c r="J10" s="261"/>
      <c r="K10" s="261">
        <v>3.12</v>
      </c>
      <c r="L10" s="261">
        <v>3.27</v>
      </c>
      <c r="M10" s="261">
        <v>4.3899999999999997</v>
      </c>
      <c r="N10" s="261">
        <v>4.47</v>
      </c>
      <c r="O10" s="261"/>
      <c r="P10" s="261">
        <v>100</v>
      </c>
      <c r="Q10" s="263">
        <f>L10/G10*100</f>
        <v>105.48387096774195</v>
      </c>
      <c r="R10" s="263">
        <f>M10/H10*100</f>
        <v>137.18749999999997</v>
      </c>
      <c r="S10" s="263">
        <f>N10/I10*100</f>
        <v>135.45454545454544</v>
      </c>
    </row>
    <row r="11" spans="1:19" s="252" customFormat="1" ht="15" customHeight="1" x14ac:dyDescent="0.3">
      <c r="A11" s="264" t="s">
        <v>57</v>
      </c>
      <c r="B11" s="265"/>
      <c r="C11" s="265"/>
      <c r="D11" s="266"/>
      <c r="E11" s="266"/>
      <c r="F11" s="265"/>
      <c r="G11" s="265"/>
      <c r="H11" s="265"/>
      <c r="I11" s="265"/>
      <c r="J11" s="266"/>
      <c r="K11" s="265"/>
      <c r="L11" s="265"/>
      <c r="M11" s="265"/>
      <c r="N11" s="265"/>
      <c r="O11" s="266"/>
      <c r="P11" s="265"/>
      <c r="Q11" s="265"/>
      <c r="R11" s="265"/>
      <c r="S11" s="267"/>
    </row>
    <row r="12" spans="1:19" s="252" customFormat="1" ht="45" customHeight="1" x14ac:dyDescent="0.3">
      <c r="A12" s="237" t="s">
        <v>564</v>
      </c>
      <c r="B12" s="237" t="s">
        <v>568</v>
      </c>
      <c r="C12" s="237" t="s">
        <v>569</v>
      </c>
      <c r="D12" s="238" t="s">
        <v>548</v>
      </c>
      <c r="E12" s="238">
        <v>4</v>
      </c>
      <c r="F12" s="237"/>
      <c r="G12" s="237"/>
      <c r="H12" s="237"/>
      <c r="I12" s="237"/>
      <c r="J12" s="238">
        <v>4.76</v>
      </c>
      <c r="K12" s="237"/>
      <c r="L12" s="237"/>
      <c r="M12" s="237"/>
      <c r="N12" s="237"/>
      <c r="O12" s="238">
        <f>J12/E12*100</f>
        <v>119</v>
      </c>
      <c r="P12" s="237"/>
      <c r="Q12" s="237"/>
      <c r="R12" s="237"/>
      <c r="S12" s="237"/>
    </row>
    <row r="13" spans="1:19" s="268" customFormat="1" ht="42" x14ac:dyDescent="0.35">
      <c r="A13" s="238" t="s">
        <v>567</v>
      </c>
      <c r="B13" s="237" t="s">
        <v>570</v>
      </c>
      <c r="C13" s="237" t="s">
        <v>571</v>
      </c>
      <c r="D13" s="238" t="s">
        <v>548</v>
      </c>
      <c r="E13" s="238">
        <v>8</v>
      </c>
      <c r="F13" s="237"/>
      <c r="G13" s="237"/>
      <c r="H13" s="237"/>
      <c r="I13" s="237"/>
      <c r="J13" s="238">
        <v>19.399999999999999</v>
      </c>
      <c r="K13" s="237"/>
      <c r="L13" s="237"/>
      <c r="M13" s="237"/>
      <c r="N13" s="237"/>
      <c r="O13" s="238">
        <f>J13/E13*100</f>
        <v>242.49999999999997</v>
      </c>
      <c r="P13" s="237"/>
      <c r="Q13" s="237"/>
      <c r="R13" s="237"/>
      <c r="S13" s="237"/>
    </row>
    <row r="14" spans="1:19" ht="31.5" x14ac:dyDescent="0.35">
      <c r="A14" s="269" t="s">
        <v>572</v>
      </c>
      <c r="B14" s="270" t="s">
        <v>573</v>
      </c>
      <c r="C14" s="270" t="s">
        <v>183</v>
      </c>
      <c r="D14" s="269" t="s">
        <v>180</v>
      </c>
      <c r="E14" s="269"/>
      <c r="F14" s="269" t="s">
        <v>365</v>
      </c>
      <c r="G14" s="269">
        <v>82</v>
      </c>
      <c r="H14" s="269">
        <v>83</v>
      </c>
      <c r="I14" s="269">
        <v>84</v>
      </c>
      <c r="J14" s="269"/>
      <c r="K14" s="269">
        <v>79.540000000000006</v>
      </c>
      <c r="L14" s="269">
        <v>82.05</v>
      </c>
      <c r="M14" s="269">
        <v>83.58</v>
      </c>
      <c r="N14" s="269">
        <v>97.53</v>
      </c>
      <c r="O14" s="269"/>
      <c r="P14" s="269">
        <v>100</v>
      </c>
      <c r="Q14" s="271">
        <v>100.06097560975608</v>
      </c>
      <c r="R14" s="271">
        <v>100.69879518072288</v>
      </c>
      <c r="S14" s="271">
        <f>N14/I14*100</f>
        <v>116.10714285714285</v>
      </c>
    </row>
  </sheetData>
  <mergeCells count="10">
    <mergeCell ref="A1:S1"/>
    <mergeCell ref="A2:S2"/>
    <mergeCell ref="A5:A6"/>
    <mergeCell ref="B5:B6"/>
    <mergeCell ref="C5:C6"/>
    <mergeCell ref="D5:D6"/>
    <mergeCell ref="E5:I5"/>
    <mergeCell ref="J5:N5"/>
    <mergeCell ref="O5:S5"/>
    <mergeCell ref="A3:S3"/>
  </mergeCells>
  <phoneticPr fontId="28" type="noConversion"/>
  <pageMargins left="0.78740157480314965" right="0.39370078740157483" top="0.78740157480314965" bottom="0.78740157480314965" header="0" footer="0"/>
  <pageSetup paperSize="9" scale="95"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D2137-22C4-4DEE-8AA2-E6CCB62EC04D}">
  <dimension ref="A1:Y36"/>
  <sheetViews>
    <sheetView zoomScale="80" zoomScaleNormal="80" workbookViewId="0">
      <selection activeCell="W14" sqref="W14"/>
    </sheetView>
  </sheetViews>
  <sheetFormatPr defaultColWidth="9.1796875" defaultRowHeight="14.5" x14ac:dyDescent="0.35"/>
  <cols>
    <col min="1" max="1" width="1.6328125" style="248" bestFit="1" customWidth="1"/>
    <col min="2" max="3" width="2.453125" style="248" bestFit="1" customWidth="1"/>
    <col min="4" max="4" width="21.36328125" style="248" customWidth="1"/>
    <col min="5" max="6" width="9.36328125" style="249" customWidth="1"/>
    <col min="7" max="9" width="9.36328125" style="248" customWidth="1"/>
    <col min="10" max="11" width="9.36328125" style="249" customWidth="1"/>
    <col min="12" max="14" width="9.36328125" style="248" customWidth="1"/>
    <col min="15" max="16" width="6.7265625" style="249" customWidth="1"/>
    <col min="17" max="19" width="6.7265625" style="248" customWidth="1"/>
    <col min="20" max="25" width="9.1796875" style="232"/>
    <col min="26" max="16384" width="9.1796875" style="248"/>
  </cols>
  <sheetData>
    <row r="1" spans="1:25" s="230" customFormat="1" ht="13" x14ac:dyDescent="0.3">
      <c r="A1" s="307" t="s">
        <v>580</v>
      </c>
      <c r="B1" s="307"/>
      <c r="C1" s="307"/>
      <c r="D1" s="307"/>
      <c r="E1" s="307"/>
      <c r="F1" s="307"/>
      <c r="G1" s="307"/>
      <c r="H1" s="307"/>
      <c r="I1" s="307"/>
      <c r="J1" s="307"/>
      <c r="K1" s="307"/>
      <c r="L1" s="307"/>
      <c r="M1" s="307"/>
      <c r="N1" s="307"/>
      <c r="O1" s="307"/>
      <c r="P1" s="307"/>
      <c r="Q1" s="307"/>
      <c r="R1" s="307"/>
      <c r="S1" s="307"/>
    </row>
    <row r="2" spans="1:25" s="230" customFormat="1" ht="13" x14ac:dyDescent="0.3">
      <c r="A2" s="307" t="s">
        <v>608</v>
      </c>
      <c r="B2" s="307"/>
      <c r="C2" s="307"/>
      <c r="D2" s="307"/>
      <c r="E2" s="307"/>
      <c r="F2" s="307"/>
      <c r="G2" s="307"/>
      <c r="H2" s="307"/>
      <c r="I2" s="307"/>
      <c r="J2" s="307"/>
      <c r="K2" s="307"/>
      <c r="L2" s="307"/>
      <c r="M2" s="307"/>
      <c r="N2" s="307"/>
      <c r="O2" s="307"/>
      <c r="P2" s="307"/>
      <c r="Q2" s="307"/>
      <c r="R2" s="307"/>
      <c r="S2" s="307"/>
    </row>
    <row r="3" spans="1:25" s="230" customFormat="1" ht="13" x14ac:dyDescent="0.3">
      <c r="A3" s="307" t="s">
        <v>575</v>
      </c>
      <c r="B3" s="307"/>
      <c r="C3" s="307"/>
      <c r="D3" s="307"/>
      <c r="E3" s="307"/>
      <c r="F3" s="307"/>
      <c r="G3" s="307"/>
      <c r="H3" s="307"/>
      <c r="I3" s="307"/>
      <c r="J3" s="307"/>
      <c r="K3" s="307"/>
      <c r="L3" s="307"/>
      <c r="M3" s="307"/>
      <c r="N3" s="307"/>
      <c r="O3" s="307"/>
      <c r="P3" s="307"/>
      <c r="Q3" s="307"/>
      <c r="R3" s="307"/>
      <c r="S3" s="307"/>
    </row>
    <row r="5" spans="1:25" ht="14.5" customHeight="1" x14ac:dyDescent="0.35">
      <c r="A5" s="328" t="s">
        <v>534</v>
      </c>
      <c r="B5" s="329"/>
      <c r="C5" s="329"/>
      <c r="D5" s="334" t="s">
        <v>535</v>
      </c>
      <c r="E5" s="337" t="s">
        <v>576</v>
      </c>
      <c r="F5" s="338"/>
      <c r="G5" s="338"/>
      <c r="H5" s="338"/>
      <c r="I5" s="339"/>
      <c r="J5" s="337" t="s">
        <v>577</v>
      </c>
      <c r="K5" s="338"/>
      <c r="L5" s="338"/>
      <c r="M5" s="338"/>
      <c r="N5" s="339"/>
      <c r="O5" s="337" t="s">
        <v>578</v>
      </c>
      <c r="P5" s="338"/>
      <c r="Q5" s="338"/>
      <c r="R5" s="338"/>
      <c r="S5" s="339"/>
    </row>
    <row r="6" spans="1:25" ht="14.5" customHeight="1" x14ac:dyDescent="0.35">
      <c r="A6" s="330"/>
      <c r="B6" s="331"/>
      <c r="C6" s="331"/>
      <c r="D6" s="335"/>
      <c r="E6" s="325" t="s">
        <v>579</v>
      </c>
      <c r="F6" s="326"/>
      <c r="G6" s="326"/>
      <c r="H6" s="326"/>
      <c r="I6" s="327"/>
      <c r="J6" s="325" t="s">
        <v>579</v>
      </c>
      <c r="K6" s="326"/>
      <c r="L6" s="326"/>
      <c r="M6" s="326"/>
      <c r="N6" s="327"/>
      <c r="O6" s="325" t="s">
        <v>579</v>
      </c>
      <c r="P6" s="326"/>
      <c r="Q6" s="326"/>
      <c r="R6" s="326"/>
      <c r="S6" s="327"/>
    </row>
    <row r="7" spans="1:25" x14ac:dyDescent="0.35">
      <c r="A7" s="332"/>
      <c r="B7" s="333"/>
      <c r="C7" s="333"/>
      <c r="D7" s="336"/>
      <c r="E7" s="233">
        <v>2020</v>
      </c>
      <c r="F7" s="233">
        <v>2021</v>
      </c>
      <c r="G7" s="233">
        <v>2022</v>
      </c>
      <c r="H7" s="231">
        <v>2023</v>
      </c>
      <c r="I7" s="231">
        <v>2024</v>
      </c>
      <c r="J7" s="231">
        <v>2020</v>
      </c>
      <c r="K7" s="231">
        <v>2021</v>
      </c>
      <c r="L7" s="231">
        <v>2022</v>
      </c>
      <c r="M7" s="231">
        <v>2023</v>
      </c>
      <c r="N7" s="231">
        <v>2024</v>
      </c>
      <c r="O7" s="231">
        <v>2020</v>
      </c>
      <c r="P7" s="231">
        <v>2021</v>
      </c>
      <c r="Q7" s="231">
        <v>2022</v>
      </c>
      <c r="R7" s="231">
        <v>2023</v>
      </c>
      <c r="S7" s="231">
        <v>2024</v>
      </c>
    </row>
    <row r="8" spans="1:25" s="235" customFormat="1" ht="10.5" customHeight="1" x14ac:dyDescent="0.35">
      <c r="A8" s="305">
        <v>1</v>
      </c>
      <c r="B8" s="306"/>
      <c r="C8" s="306"/>
      <c r="D8" s="234">
        <v>2</v>
      </c>
      <c r="E8" s="234">
        <v>5</v>
      </c>
      <c r="F8" s="234">
        <v>5</v>
      </c>
      <c r="G8" s="234">
        <v>6</v>
      </c>
      <c r="H8" s="234">
        <v>7</v>
      </c>
      <c r="I8" s="234">
        <v>8</v>
      </c>
      <c r="J8" s="234">
        <v>9</v>
      </c>
      <c r="K8" s="234">
        <v>9</v>
      </c>
      <c r="L8" s="234">
        <v>10</v>
      </c>
      <c r="M8" s="234">
        <v>11</v>
      </c>
      <c r="N8" s="234">
        <v>12</v>
      </c>
      <c r="O8" s="234">
        <v>13</v>
      </c>
      <c r="P8" s="234">
        <v>13</v>
      </c>
      <c r="Q8" s="234">
        <v>14</v>
      </c>
      <c r="R8" s="234">
        <v>15</v>
      </c>
      <c r="S8" s="234">
        <v>16</v>
      </c>
    </row>
    <row r="9" spans="1:25" x14ac:dyDescent="0.35">
      <c r="A9" s="236" t="s">
        <v>540</v>
      </c>
      <c r="B9" s="236"/>
      <c r="C9" s="236"/>
      <c r="D9" s="236" t="s">
        <v>541</v>
      </c>
      <c r="E9" s="238"/>
      <c r="F9" s="238"/>
      <c r="G9" s="238"/>
      <c r="H9" s="238"/>
      <c r="I9" s="238"/>
      <c r="J9" s="238"/>
      <c r="K9" s="238"/>
      <c r="L9" s="238"/>
      <c r="M9" s="238"/>
      <c r="N9" s="238"/>
      <c r="O9" s="239"/>
      <c r="P9" s="239"/>
      <c r="Q9" s="240"/>
      <c r="R9" s="240"/>
      <c r="S9" s="239"/>
    </row>
    <row r="10" spans="1:25" ht="23.5" customHeight="1" x14ac:dyDescent="0.35">
      <c r="A10" s="242" t="s">
        <v>540</v>
      </c>
      <c r="B10" s="242" t="s">
        <v>542</v>
      </c>
      <c r="C10" s="242"/>
      <c r="D10" s="241" t="s">
        <v>543</v>
      </c>
      <c r="E10" s="273">
        <f>SUM(E11:E16)</f>
        <v>2802181200</v>
      </c>
      <c r="F10" s="273">
        <f>SUM(F11:F16)</f>
        <v>2739012300</v>
      </c>
      <c r="G10" s="273">
        <f t="shared" ref="G10:N10" si="0">SUM(G11:G16)</f>
        <v>2581572350</v>
      </c>
      <c r="H10" s="273">
        <f t="shared" si="0"/>
        <v>2175389709</v>
      </c>
      <c r="I10" s="273">
        <f t="shared" si="0"/>
        <v>2451096500</v>
      </c>
      <c r="J10" s="273">
        <f t="shared" si="0"/>
        <v>2645356483</v>
      </c>
      <c r="K10" s="273">
        <f t="shared" si="0"/>
        <v>2712717971</v>
      </c>
      <c r="L10" s="273">
        <f t="shared" si="0"/>
        <v>2518028182</v>
      </c>
      <c r="M10" s="273">
        <f t="shared" si="0"/>
        <v>2108430548</v>
      </c>
      <c r="N10" s="273">
        <f t="shared" si="0"/>
        <v>2183189835</v>
      </c>
      <c r="O10" s="240">
        <f t="shared" ref="O10:S14" si="1">J10/E10*100</f>
        <v>94.4034769414626</v>
      </c>
      <c r="P10" s="240">
        <f t="shared" si="1"/>
        <v>99.040006903218355</v>
      </c>
      <c r="Q10" s="240">
        <f t="shared" si="1"/>
        <v>97.538547854372553</v>
      </c>
      <c r="R10" s="240">
        <f t="shared" si="1"/>
        <v>96.921969395967196</v>
      </c>
      <c r="S10" s="240">
        <f t="shared" si="1"/>
        <v>89.069925847472746</v>
      </c>
    </row>
    <row r="11" spans="1:25" s="243" customFormat="1" ht="31.5" x14ac:dyDescent="0.2">
      <c r="A11" s="242" t="s">
        <v>540</v>
      </c>
      <c r="B11" s="242" t="s">
        <v>542</v>
      </c>
      <c r="C11" s="242" t="s">
        <v>542</v>
      </c>
      <c r="D11" s="242" t="s">
        <v>544</v>
      </c>
      <c r="E11" s="274">
        <v>2574169200</v>
      </c>
      <c r="F11" s="274">
        <v>2633856425</v>
      </c>
      <c r="G11" s="274">
        <v>2350581350</v>
      </c>
      <c r="H11" s="274">
        <v>2100519709</v>
      </c>
      <c r="I11" s="274">
        <v>2284696500</v>
      </c>
      <c r="J11" s="274">
        <v>2463542083</v>
      </c>
      <c r="K11" s="274">
        <v>2610736771</v>
      </c>
      <c r="L11" s="274">
        <v>2296101182</v>
      </c>
      <c r="M11" s="274">
        <v>2043650548</v>
      </c>
      <c r="N11" s="274">
        <v>2037719835</v>
      </c>
      <c r="O11" s="240">
        <f t="shared" si="1"/>
        <v>95.702414705295979</v>
      </c>
      <c r="P11" s="240">
        <f t="shared" si="1"/>
        <v>99.122212821452479</v>
      </c>
      <c r="Q11" s="240">
        <f t="shared" si="1"/>
        <v>97.682268346083831</v>
      </c>
      <c r="R11" s="240">
        <f t="shared" si="1"/>
        <v>97.292614739279273</v>
      </c>
      <c r="S11" s="240">
        <f t="shared" si="1"/>
        <v>89.189957396967174</v>
      </c>
    </row>
    <row r="12" spans="1:25" ht="42" x14ac:dyDescent="0.35">
      <c r="A12" s="242" t="s">
        <v>540</v>
      </c>
      <c r="B12" s="242" t="s">
        <v>542</v>
      </c>
      <c r="C12" s="242" t="s">
        <v>546</v>
      </c>
      <c r="D12" s="242" t="s">
        <v>547</v>
      </c>
      <c r="E12" s="274">
        <v>24320000</v>
      </c>
      <c r="F12" s="274">
        <v>30131875</v>
      </c>
      <c r="G12" s="274">
        <v>47760000</v>
      </c>
      <c r="H12" s="274">
        <v>600000</v>
      </c>
      <c r="I12" s="274">
        <v>75000000</v>
      </c>
      <c r="J12" s="274">
        <v>20149600</v>
      </c>
      <c r="K12" s="274">
        <v>30127900</v>
      </c>
      <c r="L12" s="274">
        <v>47638400</v>
      </c>
      <c r="M12" s="274">
        <v>600000</v>
      </c>
      <c r="N12" s="274">
        <v>73000000</v>
      </c>
      <c r="O12" s="240">
        <f t="shared" si="1"/>
        <v>82.85197368421052</v>
      </c>
      <c r="P12" s="240">
        <f t="shared" si="1"/>
        <v>99.986807989877818</v>
      </c>
      <c r="Q12" s="240">
        <f t="shared" si="1"/>
        <v>99.745393634840866</v>
      </c>
      <c r="R12" s="240">
        <f t="shared" si="1"/>
        <v>100</v>
      </c>
      <c r="S12" s="240">
        <f t="shared" si="1"/>
        <v>97.333333333333343</v>
      </c>
    </row>
    <row r="13" spans="1:25" ht="31.5" x14ac:dyDescent="0.35">
      <c r="A13" s="242" t="s">
        <v>540</v>
      </c>
      <c r="B13" s="242" t="s">
        <v>542</v>
      </c>
      <c r="C13" s="242" t="s">
        <v>549</v>
      </c>
      <c r="D13" s="242" t="s">
        <v>550</v>
      </c>
      <c r="E13" s="274">
        <v>52692000</v>
      </c>
      <c r="F13" s="274">
        <v>23724000</v>
      </c>
      <c r="G13" s="274">
        <v>82621000</v>
      </c>
      <c r="H13" s="274">
        <v>32770000</v>
      </c>
      <c r="I13" s="274">
        <v>30200000</v>
      </c>
      <c r="J13" s="274">
        <v>19470000</v>
      </c>
      <c r="K13" s="274">
        <v>20824000</v>
      </c>
      <c r="L13" s="274">
        <v>80074100</v>
      </c>
      <c r="M13" s="274">
        <v>31680000</v>
      </c>
      <c r="N13" s="274">
        <v>27160000</v>
      </c>
      <c r="O13" s="240">
        <f t="shared" si="1"/>
        <v>36.950580733318148</v>
      </c>
      <c r="P13" s="240">
        <f t="shared" si="1"/>
        <v>87.776091721463501</v>
      </c>
      <c r="Q13" s="240">
        <f t="shared" si="1"/>
        <v>96.917369675990358</v>
      </c>
      <c r="R13" s="240">
        <f t="shared" si="1"/>
        <v>96.673787000305154</v>
      </c>
      <c r="S13" s="240">
        <f t="shared" si="1"/>
        <v>89.933774834437088</v>
      </c>
    </row>
    <row r="14" spans="1:25" ht="31.5" x14ac:dyDescent="0.35">
      <c r="A14" s="242" t="s">
        <v>540</v>
      </c>
      <c r="B14" s="242" t="s">
        <v>542</v>
      </c>
      <c r="C14" s="242" t="s">
        <v>552</v>
      </c>
      <c r="D14" s="242" t="s">
        <v>553</v>
      </c>
      <c r="E14" s="274">
        <v>42000000</v>
      </c>
      <c r="F14" s="274">
        <v>26100000</v>
      </c>
      <c r="G14" s="274">
        <v>51000000</v>
      </c>
      <c r="H14" s="274">
        <v>25200000</v>
      </c>
      <c r="I14" s="274">
        <v>55200000</v>
      </c>
      <c r="J14" s="274">
        <v>37545000</v>
      </c>
      <c r="K14" s="274">
        <v>25830000</v>
      </c>
      <c r="L14" s="274">
        <v>46630000</v>
      </c>
      <c r="M14" s="274">
        <v>16200000</v>
      </c>
      <c r="N14" s="274">
        <v>39310000</v>
      </c>
      <c r="O14" s="240">
        <f t="shared" si="1"/>
        <v>89.392857142857139</v>
      </c>
      <c r="P14" s="240">
        <f t="shared" si="1"/>
        <v>98.965517241379303</v>
      </c>
      <c r="Q14" s="240">
        <f t="shared" si="1"/>
        <v>91.431372549019613</v>
      </c>
      <c r="R14" s="240">
        <f t="shared" si="1"/>
        <v>64.285714285714292</v>
      </c>
      <c r="S14" s="240">
        <f t="shared" si="1"/>
        <v>71.213768115942031</v>
      </c>
    </row>
    <row r="15" spans="1:25" ht="32" customHeight="1" x14ac:dyDescent="0.3">
      <c r="A15" s="242" t="s">
        <v>540</v>
      </c>
      <c r="B15" s="242" t="s">
        <v>542</v>
      </c>
      <c r="C15" s="242" t="s">
        <v>555</v>
      </c>
      <c r="D15" s="275" t="s">
        <v>556</v>
      </c>
      <c r="E15" s="274">
        <v>0</v>
      </c>
      <c r="F15" s="274">
        <v>0</v>
      </c>
      <c r="G15" s="274">
        <v>0</v>
      </c>
      <c r="H15" s="274">
        <v>0</v>
      </c>
      <c r="I15" s="274">
        <v>0</v>
      </c>
      <c r="J15" s="274">
        <v>0</v>
      </c>
      <c r="K15" s="274">
        <v>0</v>
      </c>
      <c r="L15" s="274">
        <v>0</v>
      </c>
      <c r="M15" s="274">
        <v>0</v>
      </c>
      <c r="N15" s="274">
        <v>0</v>
      </c>
      <c r="O15" s="274">
        <v>0</v>
      </c>
      <c r="P15" s="274">
        <v>0</v>
      </c>
      <c r="Q15" s="274">
        <v>0</v>
      </c>
      <c r="R15" s="274">
        <v>0</v>
      </c>
      <c r="S15" s="274">
        <v>0</v>
      </c>
      <c r="T15" s="248"/>
      <c r="U15" s="248"/>
      <c r="V15" s="248"/>
      <c r="W15" s="248"/>
      <c r="X15" s="248"/>
      <c r="Y15" s="248"/>
    </row>
    <row r="16" spans="1:25" ht="31.5" x14ac:dyDescent="0.35">
      <c r="A16" s="242" t="s">
        <v>540</v>
      </c>
      <c r="B16" s="242" t="s">
        <v>542</v>
      </c>
      <c r="C16" s="242" t="s">
        <v>558</v>
      </c>
      <c r="D16" s="242" t="s">
        <v>559</v>
      </c>
      <c r="E16" s="274">
        <v>109000000</v>
      </c>
      <c r="F16" s="274">
        <v>25200000</v>
      </c>
      <c r="G16" s="274">
        <v>49610000</v>
      </c>
      <c r="H16" s="274">
        <v>16300000</v>
      </c>
      <c r="I16" s="274">
        <v>6000000</v>
      </c>
      <c r="J16" s="274">
        <v>104649800</v>
      </c>
      <c r="K16" s="274">
        <v>25199300</v>
      </c>
      <c r="L16" s="274">
        <v>47584500</v>
      </c>
      <c r="M16" s="274">
        <v>16300000</v>
      </c>
      <c r="N16" s="274">
        <v>6000000</v>
      </c>
      <c r="O16" s="240">
        <f>J16/E16*100</f>
        <v>96.008990825688073</v>
      </c>
      <c r="P16" s="240">
        <f>K16/F16*100</f>
        <v>99.99722222222222</v>
      </c>
      <c r="Q16" s="240">
        <f>L16/G16*100</f>
        <v>95.917153799637163</v>
      </c>
      <c r="R16" s="240">
        <f>M16/H16*100</f>
        <v>100</v>
      </c>
      <c r="S16" s="240">
        <f>N16/I16*100</f>
        <v>100</v>
      </c>
    </row>
    <row r="17" spans="1:25" s="243" customFormat="1" ht="9" x14ac:dyDescent="0.2">
      <c r="C17" s="246"/>
      <c r="D17" s="246"/>
      <c r="H17" s="246"/>
    </row>
    <row r="18" spans="1:25" x14ac:dyDescent="0.35">
      <c r="C18" s="249"/>
      <c r="D18" s="249"/>
      <c r="E18" s="248"/>
      <c r="F18" s="248"/>
      <c r="H18" s="249"/>
      <c r="J18" s="248"/>
      <c r="K18" s="248"/>
      <c r="M18" s="232"/>
      <c r="N18" s="232"/>
      <c r="O18" s="232"/>
      <c r="P18" s="232"/>
      <c r="Q18" s="232"/>
      <c r="R18" s="232"/>
      <c r="S18" s="232"/>
      <c r="T18" s="248"/>
      <c r="U18" s="248"/>
      <c r="V18" s="248"/>
      <c r="W18" s="248"/>
      <c r="X18" s="248"/>
      <c r="Y18" s="248"/>
    </row>
    <row r="19" spans="1:25" x14ac:dyDescent="0.35">
      <c r="D19" s="276"/>
    </row>
    <row r="20" spans="1:25" x14ac:dyDescent="0.35">
      <c r="A20" s="243"/>
      <c r="B20" s="243"/>
      <c r="O20" s="232"/>
      <c r="P20" s="232"/>
      <c r="Q20" s="232"/>
      <c r="R20" s="232"/>
      <c r="S20" s="232"/>
      <c r="U20" s="248"/>
      <c r="V20" s="248"/>
      <c r="W20" s="248"/>
      <c r="X20" s="248"/>
      <c r="Y20" s="248"/>
    </row>
    <row r="21" spans="1:25" x14ac:dyDescent="0.35">
      <c r="A21" s="243"/>
      <c r="B21" s="243"/>
      <c r="C21" s="277"/>
      <c r="O21" s="232"/>
      <c r="P21" s="232"/>
      <c r="Q21" s="232"/>
      <c r="R21" s="232"/>
      <c r="S21" s="232"/>
      <c r="U21" s="248"/>
      <c r="V21" s="248"/>
      <c r="W21" s="248"/>
      <c r="X21" s="248"/>
      <c r="Y21" s="248"/>
    </row>
    <row r="22" spans="1:25" x14ac:dyDescent="0.35">
      <c r="A22" s="243"/>
      <c r="B22" s="243"/>
      <c r="C22" s="277"/>
      <c r="O22" s="232"/>
      <c r="P22" s="232"/>
      <c r="Q22" s="232"/>
      <c r="R22" s="232"/>
      <c r="S22" s="232"/>
      <c r="U22" s="248"/>
      <c r="V22" s="248"/>
      <c r="W22" s="248"/>
      <c r="X22" s="248"/>
      <c r="Y22" s="248"/>
    </row>
    <row r="23" spans="1:25" s="243" customFormat="1" ht="10.5" x14ac:dyDescent="0.3">
      <c r="A23" s="248"/>
      <c r="B23" s="248"/>
      <c r="E23" s="246"/>
      <c r="F23" s="246"/>
      <c r="J23" s="246"/>
      <c r="K23" s="246"/>
    </row>
    <row r="24" spans="1:25" s="243" customFormat="1" ht="10.5" x14ac:dyDescent="0.3">
      <c r="A24" s="248"/>
      <c r="B24" s="248"/>
      <c r="E24" s="246"/>
      <c r="F24" s="246"/>
      <c r="J24" s="246"/>
      <c r="K24" s="246"/>
    </row>
    <row r="25" spans="1:25" s="243" customFormat="1" ht="10.5" x14ac:dyDescent="0.3">
      <c r="A25" s="248"/>
      <c r="B25" s="248"/>
      <c r="E25" s="246"/>
      <c r="F25" s="246"/>
      <c r="J25" s="246"/>
      <c r="K25" s="246"/>
    </row>
    <row r="26" spans="1:25" x14ac:dyDescent="0.35">
      <c r="O26" s="232"/>
      <c r="P26" s="232"/>
      <c r="Q26" s="232"/>
      <c r="R26" s="232"/>
      <c r="S26" s="232"/>
      <c r="U26" s="248"/>
      <c r="V26" s="248"/>
      <c r="W26" s="248"/>
      <c r="X26" s="248"/>
      <c r="Y26" s="248"/>
    </row>
    <row r="27" spans="1:25" x14ac:dyDescent="0.35">
      <c r="O27" s="232"/>
      <c r="P27" s="232"/>
      <c r="Q27" s="232"/>
      <c r="R27" s="232"/>
      <c r="S27" s="232"/>
      <c r="U27" s="248"/>
      <c r="V27" s="248"/>
      <c r="W27" s="248"/>
      <c r="X27" s="248"/>
      <c r="Y27" s="248"/>
    </row>
    <row r="28" spans="1:25" x14ac:dyDescent="0.35">
      <c r="O28" s="232"/>
      <c r="P28" s="232"/>
      <c r="Q28" s="232"/>
      <c r="R28" s="232"/>
      <c r="S28" s="232"/>
      <c r="U28" s="248"/>
      <c r="V28" s="248"/>
      <c r="W28" s="248"/>
      <c r="X28" s="248"/>
      <c r="Y28" s="248"/>
    </row>
    <row r="29" spans="1:25" x14ac:dyDescent="0.35">
      <c r="A29" s="243"/>
      <c r="B29" s="243"/>
      <c r="O29" s="232"/>
      <c r="P29" s="232"/>
      <c r="Q29" s="232"/>
      <c r="R29" s="232"/>
      <c r="S29" s="232"/>
      <c r="U29" s="248"/>
      <c r="V29" s="248"/>
      <c r="W29" s="248"/>
      <c r="X29" s="248"/>
      <c r="Y29" s="248"/>
    </row>
    <row r="30" spans="1:25" x14ac:dyDescent="0.35">
      <c r="A30" s="243"/>
      <c r="B30" s="243"/>
      <c r="O30" s="232"/>
      <c r="P30" s="232"/>
      <c r="Q30" s="232"/>
      <c r="R30" s="232"/>
      <c r="S30" s="232"/>
      <c r="U30" s="248"/>
      <c r="V30" s="248"/>
      <c r="W30" s="248"/>
      <c r="X30" s="248"/>
      <c r="Y30" s="248"/>
    </row>
    <row r="31" spans="1:25" x14ac:dyDescent="0.35">
      <c r="A31" s="243"/>
      <c r="B31" s="243"/>
      <c r="O31" s="232"/>
      <c r="P31" s="232"/>
      <c r="Q31" s="232"/>
      <c r="R31" s="232"/>
      <c r="S31" s="232"/>
      <c r="U31" s="248"/>
      <c r="V31" s="248"/>
      <c r="W31" s="248"/>
      <c r="X31" s="248"/>
      <c r="Y31" s="248"/>
    </row>
    <row r="32" spans="1:25" s="243" customFormat="1" ht="10.5" x14ac:dyDescent="0.3">
      <c r="A32" s="248"/>
      <c r="B32" s="248"/>
      <c r="E32" s="246"/>
      <c r="F32" s="246"/>
      <c r="J32" s="246"/>
      <c r="K32" s="246"/>
    </row>
    <row r="33" spans="15:25" x14ac:dyDescent="0.35">
      <c r="O33" s="232"/>
      <c r="P33" s="232"/>
      <c r="Q33" s="232"/>
      <c r="R33" s="232"/>
      <c r="S33" s="232"/>
      <c r="U33" s="248"/>
      <c r="V33" s="248"/>
      <c r="W33" s="248"/>
      <c r="X33" s="248"/>
      <c r="Y33" s="248"/>
    </row>
    <row r="34" spans="15:25" x14ac:dyDescent="0.35">
      <c r="O34" s="232"/>
      <c r="P34" s="232"/>
      <c r="Q34" s="232"/>
      <c r="R34" s="232"/>
      <c r="S34" s="232"/>
      <c r="U34" s="248"/>
      <c r="V34" s="248"/>
      <c r="W34" s="248"/>
      <c r="X34" s="248"/>
      <c r="Y34" s="248"/>
    </row>
    <row r="35" spans="15:25" x14ac:dyDescent="0.35">
      <c r="O35" s="232"/>
      <c r="P35" s="232"/>
      <c r="Q35" s="232"/>
      <c r="R35" s="232"/>
      <c r="S35" s="232"/>
      <c r="U35" s="248"/>
      <c r="V35" s="248"/>
      <c r="W35" s="248"/>
      <c r="X35" s="248"/>
      <c r="Y35" s="248"/>
    </row>
    <row r="36" spans="15:25" x14ac:dyDescent="0.35">
      <c r="O36" s="232"/>
      <c r="P36" s="232"/>
      <c r="Q36" s="232"/>
      <c r="R36" s="232"/>
      <c r="S36" s="232"/>
      <c r="U36" s="248"/>
      <c r="V36" s="248"/>
      <c r="W36" s="248"/>
      <c r="X36" s="248"/>
      <c r="Y36" s="248"/>
    </row>
  </sheetData>
  <mergeCells count="12">
    <mergeCell ref="O6:S6"/>
    <mergeCell ref="A8:C8"/>
    <mergeCell ref="A1:S1"/>
    <mergeCell ref="A2:S2"/>
    <mergeCell ref="A3:S3"/>
    <mergeCell ref="A5:C7"/>
    <mergeCell ref="D5:D7"/>
    <mergeCell ref="E5:I5"/>
    <mergeCell ref="J5:N5"/>
    <mergeCell ref="O5:S5"/>
    <mergeCell ref="E6:I6"/>
    <mergeCell ref="J6:N6"/>
  </mergeCells>
  <pageMargins left="0.7" right="0.7" top="0.75" bottom="0.75" header="0.3" footer="0.3"/>
  <pageSetup paperSize="9" scale="9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9"/>
  <sheetViews>
    <sheetView zoomScale="60" zoomScaleNormal="60" workbookViewId="0">
      <selection activeCell="E12" sqref="E12"/>
    </sheetView>
  </sheetViews>
  <sheetFormatPr defaultColWidth="8.81640625" defaultRowHeight="14.5" x14ac:dyDescent="0.35"/>
  <cols>
    <col min="1" max="1" width="5.36328125" customWidth="1"/>
    <col min="2" max="2" width="29.90625" customWidth="1"/>
    <col min="3" max="3" width="28.1796875" customWidth="1"/>
    <col min="4" max="4" width="29.1796875" customWidth="1"/>
    <col min="5" max="6" width="27" customWidth="1"/>
    <col min="7" max="7" width="30" customWidth="1"/>
    <col min="8" max="8" width="37.81640625" customWidth="1"/>
    <col min="9" max="9" width="30.36328125" style="18" customWidth="1"/>
    <col min="10" max="10" width="34.81640625" customWidth="1"/>
  </cols>
  <sheetData>
    <row r="2" spans="2:10" x14ac:dyDescent="0.35">
      <c r="B2" s="54" t="s">
        <v>117</v>
      </c>
    </row>
    <row r="4" spans="2:10" ht="14.5" customHeight="1" x14ac:dyDescent="0.35">
      <c r="B4" s="341" t="s">
        <v>581</v>
      </c>
      <c r="C4" s="341" t="s">
        <v>582</v>
      </c>
      <c r="D4" s="341" t="s">
        <v>583</v>
      </c>
      <c r="E4" s="342" t="s">
        <v>584</v>
      </c>
      <c r="F4" s="342"/>
      <c r="G4" s="342"/>
      <c r="H4" s="341" t="s">
        <v>585</v>
      </c>
      <c r="I4" s="340" t="s">
        <v>389</v>
      </c>
      <c r="J4" s="203"/>
    </row>
    <row r="5" spans="2:10" x14ac:dyDescent="0.35">
      <c r="B5" s="341"/>
      <c r="C5" s="341"/>
      <c r="D5" s="341"/>
      <c r="E5" s="229" t="s">
        <v>52</v>
      </c>
      <c r="F5" s="229" t="s">
        <v>53</v>
      </c>
      <c r="G5" s="229" t="s">
        <v>54</v>
      </c>
      <c r="H5" s="341"/>
      <c r="I5" s="340"/>
      <c r="J5" s="203"/>
    </row>
    <row r="6" spans="2:10" x14ac:dyDescent="0.35">
      <c r="B6" s="204">
        <v>1</v>
      </c>
      <c r="C6" s="204">
        <v>2</v>
      </c>
      <c r="D6" s="204">
        <v>3</v>
      </c>
      <c r="E6" s="204">
        <v>4</v>
      </c>
      <c r="F6" s="204">
        <v>5</v>
      </c>
      <c r="G6" s="204">
        <v>6</v>
      </c>
      <c r="H6" s="204">
        <v>7</v>
      </c>
      <c r="I6" s="204">
        <v>7</v>
      </c>
      <c r="J6" s="203"/>
    </row>
    <row r="7" spans="2:10" ht="29" customHeight="1" x14ac:dyDescent="0.35">
      <c r="B7" s="177" t="s">
        <v>586</v>
      </c>
      <c r="C7" s="177" t="s">
        <v>587</v>
      </c>
      <c r="D7" s="343" t="s">
        <v>231</v>
      </c>
      <c r="E7" s="346" t="s">
        <v>588</v>
      </c>
      <c r="F7" s="96" t="s">
        <v>589</v>
      </c>
      <c r="G7" s="343" t="s">
        <v>232</v>
      </c>
      <c r="H7" s="343" t="s">
        <v>590</v>
      </c>
      <c r="I7" s="349" t="s">
        <v>591</v>
      </c>
      <c r="J7" s="179" t="s">
        <v>406</v>
      </c>
    </row>
    <row r="8" spans="2:10" ht="29" x14ac:dyDescent="0.35">
      <c r="B8" s="177" t="s">
        <v>592</v>
      </c>
      <c r="C8" s="177" t="s">
        <v>593</v>
      </c>
      <c r="D8" s="344"/>
      <c r="E8" s="344"/>
      <c r="F8" s="278" t="s">
        <v>594</v>
      </c>
      <c r="G8" s="344"/>
      <c r="H8" s="344"/>
      <c r="I8" s="344"/>
      <c r="J8" s="178" t="s">
        <v>407</v>
      </c>
    </row>
    <row r="9" spans="2:10" ht="78" x14ac:dyDescent="0.35">
      <c r="B9" s="177" t="s">
        <v>595</v>
      </c>
      <c r="C9" s="177" t="s">
        <v>596</v>
      </c>
      <c r="D9" s="345"/>
      <c r="E9" s="347"/>
      <c r="F9" s="199"/>
      <c r="G9" s="348"/>
      <c r="H9" s="345"/>
      <c r="I9" s="345"/>
      <c r="J9" s="178" t="s">
        <v>597</v>
      </c>
    </row>
  </sheetData>
  <mergeCells count="11">
    <mergeCell ref="D7:D9"/>
    <mergeCell ref="E7:E9"/>
    <mergeCell ref="G7:G9"/>
    <mergeCell ref="H7:H9"/>
    <mergeCell ref="I7:I9"/>
    <mergeCell ref="I4:I5"/>
    <mergeCell ref="B4:B5"/>
    <mergeCell ref="C4:C5"/>
    <mergeCell ref="D4:D5"/>
    <mergeCell ref="E4:G4"/>
    <mergeCell ref="H4:H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2"/>
  <sheetViews>
    <sheetView topLeftCell="B1" zoomScale="60" zoomScaleNormal="60" workbookViewId="0">
      <selection activeCell="N7" sqref="N7"/>
    </sheetView>
  </sheetViews>
  <sheetFormatPr defaultColWidth="8.81640625" defaultRowHeight="14.5" x14ac:dyDescent="0.35"/>
  <cols>
    <col min="1" max="1" width="33.453125" style="98" customWidth="1"/>
    <col min="2" max="2" width="25.81640625" style="98" customWidth="1"/>
    <col min="3" max="3" width="19.81640625" style="98" customWidth="1"/>
    <col min="4" max="4" width="20.1796875" style="98" customWidth="1"/>
    <col min="5" max="5" width="18" style="98" customWidth="1"/>
    <col min="6" max="6" width="8.81640625" style="98" bestFit="1" customWidth="1"/>
    <col min="7" max="7" width="8.81640625" style="98" customWidth="1"/>
    <col min="8" max="13" width="7.1796875" style="98" customWidth="1"/>
    <col min="14" max="14" width="19.453125" style="98" customWidth="1"/>
    <col min="15" max="16384" width="8.81640625" style="98"/>
  </cols>
  <sheetData>
    <row r="1" spans="1:13" x14ac:dyDescent="0.35">
      <c r="A1" s="54" t="s">
        <v>118</v>
      </c>
    </row>
    <row r="2" spans="1:13" x14ac:dyDescent="0.35">
      <c r="A2" s="54"/>
    </row>
    <row r="3" spans="1:13" ht="29.15" customHeight="1" x14ac:dyDescent="0.35">
      <c r="A3" s="355" t="s">
        <v>55</v>
      </c>
      <c r="B3" s="356" t="s">
        <v>56</v>
      </c>
      <c r="C3" s="356" t="s">
        <v>57</v>
      </c>
      <c r="D3" s="355" t="s">
        <v>58</v>
      </c>
      <c r="E3" s="355" t="s">
        <v>1</v>
      </c>
      <c r="F3" s="24" t="s">
        <v>12</v>
      </c>
      <c r="G3" s="350" t="s">
        <v>598</v>
      </c>
      <c r="H3" s="351"/>
      <c r="I3" s="351"/>
      <c r="J3" s="351"/>
      <c r="K3" s="351"/>
      <c r="L3" s="352"/>
      <c r="M3" s="353" t="s">
        <v>71</v>
      </c>
    </row>
    <row r="4" spans="1:13" x14ac:dyDescent="0.35">
      <c r="A4" s="355"/>
      <c r="B4" s="356"/>
      <c r="C4" s="356"/>
      <c r="D4" s="355"/>
      <c r="E4" s="355"/>
      <c r="F4" s="19">
        <v>2024</v>
      </c>
      <c r="G4" s="7">
        <v>2025</v>
      </c>
      <c r="H4" s="7">
        <v>2026</v>
      </c>
      <c r="I4" s="7">
        <v>2027</v>
      </c>
      <c r="J4" s="7">
        <v>2028</v>
      </c>
      <c r="K4" s="7">
        <v>2029</v>
      </c>
      <c r="L4" s="7">
        <v>2030</v>
      </c>
      <c r="M4" s="354"/>
    </row>
    <row r="5" spans="1:13" x14ac:dyDescent="0.35">
      <c r="A5" s="19">
        <v>1</v>
      </c>
      <c r="B5" s="19">
        <v>2</v>
      </c>
      <c r="C5" s="19">
        <v>3</v>
      </c>
      <c r="D5" s="19">
        <v>4</v>
      </c>
      <c r="E5" s="19">
        <v>6</v>
      </c>
      <c r="F5" s="19">
        <v>7</v>
      </c>
      <c r="G5" s="19">
        <v>8</v>
      </c>
      <c r="H5" s="19">
        <v>9</v>
      </c>
      <c r="I5" s="19">
        <v>10</v>
      </c>
      <c r="J5" s="19">
        <v>11</v>
      </c>
      <c r="K5" s="19">
        <v>12</v>
      </c>
      <c r="L5" s="19">
        <v>13</v>
      </c>
      <c r="M5" s="19">
        <v>14</v>
      </c>
    </row>
    <row r="6" spans="1:13" s="99" customFormat="1" ht="58" x14ac:dyDescent="0.35">
      <c r="A6" s="96" t="s">
        <v>454</v>
      </c>
      <c r="B6" s="94" t="s">
        <v>444</v>
      </c>
      <c r="C6" s="180" t="s">
        <v>511</v>
      </c>
      <c r="D6" s="223" t="s">
        <v>507</v>
      </c>
      <c r="E6" s="224" t="s">
        <v>233</v>
      </c>
      <c r="F6" s="225">
        <v>4.47</v>
      </c>
      <c r="G6" s="225" t="s">
        <v>461</v>
      </c>
      <c r="H6" s="226">
        <v>3.3</v>
      </c>
      <c r="I6" s="226">
        <v>3.45</v>
      </c>
      <c r="J6" s="226">
        <v>3.65</v>
      </c>
      <c r="K6" s="226">
        <v>3.85</v>
      </c>
      <c r="L6" s="226">
        <v>4</v>
      </c>
      <c r="M6" s="226"/>
    </row>
    <row r="7" spans="1:13" s="99" customFormat="1" ht="126.5" customHeight="1" x14ac:dyDescent="0.35">
      <c r="A7" s="96"/>
      <c r="B7" s="96"/>
      <c r="C7" s="94" t="s">
        <v>514</v>
      </c>
      <c r="D7" s="96" t="s">
        <v>510</v>
      </c>
      <c r="E7" s="101" t="s">
        <v>233</v>
      </c>
      <c r="F7" s="102">
        <v>67.150000000000006</v>
      </c>
      <c r="G7" s="181">
        <v>67.5</v>
      </c>
      <c r="H7" s="102">
        <v>68</v>
      </c>
      <c r="I7" s="102">
        <v>68.5</v>
      </c>
      <c r="J7" s="181">
        <v>69</v>
      </c>
      <c r="K7" s="102">
        <v>69.5</v>
      </c>
      <c r="L7" s="102">
        <v>70</v>
      </c>
      <c r="M7" s="102"/>
    </row>
    <row r="8" spans="1:13" s="99" customFormat="1" ht="43.5" x14ac:dyDescent="0.35">
      <c r="A8" s="96"/>
      <c r="B8" s="96"/>
      <c r="C8" s="96"/>
      <c r="D8" s="94" t="s">
        <v>509</v>
      </c>
      <c r="E8" s="101" t="s">
        <v>233</v>
      </c>
      <c r="F8" s="102">
        <v>3.919</v>
      </c>
      <c r="G8" s="102">
        <v>2.5960000000000001</v>
      </c>
      <c r="H8" s="97">
        <v>2.6749999999999998</v>
      </c>
      <c r="I8" s="97">
        <v>2.754</v>
      </c>
      <c r="J8" s="97">
        <v>2.8359999999999999</v>
      </c>
      <c r="K8" s="97" t="s">
        <v>462</v>
      </c>
      <c r="L8" s="97">
        <v>3.0070000000000001</v>
      </c>
      <c r="M8" s="97"/>
    </row>
    <row r="9" spans="1:13" s="99" customFormat="1" ht="43.5" x14ac:dyDescent="0.35">
      <c r="A9" s="96"/>
      <c r="B9" s="96"/>
      <c r="C9" s="100"/>
      <c r="D9" s="96" t="s">
        <v>512</v>
      </c>
      <c r="E9" s="101" t="s">
        <v>233</v>
      </c>
      <c r="F9" s="102">
        <v>97.53</v>
      </c>
      <c r="G9" s="102">
        <v>92.5</v>
      </c>
      <c r="H9" s="102">
        <v>92.75</v>
      </c>
      <c r="I9" s="102">
        <v>93</v>
      </c>
      <c r="J9" s="102">
        <v>93.25</v>
      </c>
      <c r="K9" s="102">
        <v>92.5</v>
      </c>
      <c r="L9" s="102">
        <v>93</v>
      </c>
      <c r="M9" s="102"/>
    </row>
    <row r="11" spans="1:13" x14ac:dyDescent="0.35">
      <c r="A11" s="98" t="s">
        <v>13</v>
      </c>
    </row>
    <row r="12" spans="1:13" x14ac:dyDescent="0.35">
      <c r="A12" s="98" t="s">
        <v>5</v>
      </c>
      <c r="B12" s="98" t="s">
        <v>59</v>
      </c>
    </row>
    <row r="13" spans="1:13" x14ac:dyDescent="0.35">
      <c r="A13" s="98" t="s">
        <v>6</v>
      </c>
      <c r="B13" s="98" t="s">
        <v>60</v>
      </c>
    </row>
    <row r="14" spans="1:13" x14ac:dyDescent="0.35">
      <c r="A14" s="98" t="s">
        <v>7</v>
      </c>
      <c r="B14" s="98" t="s">
        <v>16</v>
      </c>
    </row>
    <row r="15" spans="1:13" x14ac:dyDescent="0.35">
      <c r="A15" s="98" t="s">
        <v>8</v>
      </c>
      <c r="B15" s="98" t="s">
        <v>14</v>
      </c>
    </row>
    <row r="16" spans="1:13" x14ac:dyDescent="0.35">
      <c r="A16" s="98" t="s">
        <v>9</v>
      </c>
      <c r="B16" s="98" t="s">
        <v>51</v>
      </c>
    </row>
    <row r="17" spans="1:2" x14ac:dyDescent="0.35">
      <c r="A17" s="98" t="s">
        <v>15</v>
      </c>
      <c r="B17" s="98" t="s">
        <v>32</v>
      </c>
    </row>
    <row r="18" spans="1:2" x14ac:dyDescent="0.35">
      <c r="A18" s="98" t="s">
        <v>17</v>
      </c>
      <c r="B18" s="98" t="s">
        <v>47</v>
      </c>
    </row>
    <row r="19" spans="1:2" x14ac:dyDescent="0.35">
      <c r="A19" s="98" t="s">
        <v>61</v>
      </c>
      <c r="B19" s="98" t="s">
        <v>18</v>
      </c>
    </row>
    <row r="20" spans="1:2" x14ac:dyDescent="0.35">
      <c r="A20" s="98" t="s">
        <v>44</v>
      </c>
      <c r="B20" s="98" t="s">
        <v>19</v>
      </c>
    </row>
    <row r="21" spans="1:2" x14ac:dyDescent="0.35">
      <c r="A21" s="98" t="s">
        <v>45</v>
      </c>
      <c r="B21" s="98" t="s">
        <v>48</v>
      </c>
    </row>
    <row r="22" spans="1:2" x14ac:dyDescent="0.35">
      <c r="A22" s="98" t="s">
        <v>46</v>
      </c>
      <c r="B22" s="98" t="s">
        <v>49</v>
      </c>
    </row>
  </sheetData>
  <mergeCells count="7">
    <mergeCell ref="G3:L3"/>
    <mergeCell ref="M3:M4"/>
    <mergeCell ref="A3:A4"/>
    <mergeCell ref="B3:B4"/>
    <mergeCell ref="C3:C4"/>
    <mergeCell ref="D3:D4"/>
    <mergeCell ref="E3:E4"/>
  </mergeCells>
  <printOptions horizontalCentered="1"/>
  <pageMargins left="0" right="0" top="0.74803149606299213" bottom="0.74803149606299213" header="0.31496062992125984" footer="0.31496062992125984"/>
  <pageSetup paperSize="258"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Tabel 2.1</vt:lpstr>
      <vt:lpstr>Tabel 2.2</vt:lpstr>
      <vt:lpstr>Tabel 2.3</vt:lpstr>
      <vt:lpstr>Tabel 2.4</vt:lpstr>
      <vt:lpstr>Tabel 2.5</vt:lpstr>
      <vt:lpstr>Tabel 2.6</vt:lpstr>
      <vt:lpstr>Tabel 2.7</vt:lpstr>
      <vt:lpstr>Tabel 2.8</vt:lpstr>
      <vt:lpstr>Tabel 3.1</vt:lpstr>
      <vt:lpstr>Tabel 3.2</vt:lpstr>
      <vt:lpstr>Tabel 3.3</vt:lpstr>
      <vt:lpstr>Tabel 4.1</vt:lpstr>
      <vt:lpstr>Tabel 4.2</vt:lpstr>
      <vt:lpstr>Tabel 4.3</vt:lpstr>
      <vt:lpstr>Tabel 4.4</vt:lpstr>
      <vt:lpstr>Sheet 2 BAB 2 Capaian Kinerja</vt:lpstr>
      <vt:lpstr>Sheet 2a BAB 2 Masalah </vt:lpstr>
      <vt:lpstr>'Tabel 2.6'!_Hlk167196472</vt:lpstr>
      <vt:lpstr>'Sheet 2 BAB 2 Capaian Kinerja'!Print_Area</vt:lpstr>
      <vt:lpstr>'Sheet 2a BAB 2 Masalah '!Print_Area</vt:lpstr>
      <vt:lpstr>'Tabel 3.1'!Print_Area</vt:lpstr>
      <vt:lpstr>'Tabel 3.2'!Print_Area</vt:lpstr>
      <vt:lpstr>'Tabel 3.3'!Print_Area</vt:lpstr>
      <vt:lpstr>'Tabel 4.1'!Print_Area</vt:lpstr>
      <vt:lpstr>'Tabel 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puput saja</cp:lastModifiedBy>
  <cp:lastPrinted>2020-09-29T10:56:55Z</cp:lastPrinted>
  <dcterms:created xsi:type="dcterms:W3CDTF">2020-09-29T07:55:05Z</dcterms:created>
  <dcterms:modified xsi:type="dcterms:W3CDTF">2026-02-12T06:19:39Z</dcterms:modified>
</cp:coreProperties>
</file>